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utilita.sharepoint.com/sites/LowCarbonInitiatives/Shared Documents/Corporate Sustainability/2. Carbon Footprinting/Annual Reporting/"/>
    </mc:Choice>
  </mc:AlternateContent>
  <xr:revisionPtr revIDLastSave="77" documentId="8_{8D88662D-6BFB-44BB-9B5A-3A7B0A543824}" xr6:coauthVersionLast="47" xr6:coauthVersionMax="47" xr10:uidLastSave="{FC5800DC-BDCD-4C0D-ABC0-0A8F97C8F4F2}"/>
  <bookViews>
    <workbookView xWindow="4290" yWindow="-16320" windowWidth="29040" windowHeight="15720" xr2:uid="{7C1C0E04-2C34-48E7-BFFA-C59185A71A20}"/>
  </bookViews>
  <sheets>
    <sheet name="FY_24_25_Emissions_Performance" sheetId="3" r:id="rId1"/>
    <sheet name="FY_23_24_Emission_Performance" sheetId="1" r:id="rId2"/>
  </sheets>
  <externalReferences>
    <externalReference r:id="rId3"/>
    <externalReference r:id="rId4"/>
    <externalReference r:id="rId5"/>
    <externalReference r:id="rId6"/>
    <externalReference r:id="rId7"/>
  </externalReferences>
  <definedNames>
    <definedName name="a">[1]RAWDATA!$L$2</definedName>
    <definedName name="activeCell">!#REF!</definedName>
    <definedName name="ayear">[1]RAWDATA!$J$2</definedName>
    <definedName name="byear">[1]RAWDATA!$L$2</definedName>
    <definedName name="CategoryTitle">!#REF!</definedName>
    <definedName name="chart">'[2]1997'!$A$7,'[2]1997'!$L$7,'[2]1997'!$M$7,'[2]1997'!#REF!,'[2]1997'!$A$10,'[2]1997'!$A$11,'[2]1997'!$L$10,'[2]1997'!$L$11,'[2]1997'!$M$10,'[2]1997'!$M$11,'[2]1997'!#REF!,'[2]1997'!#REF!,'[2]1997'!$Q$20,'[2]1997'!$L$19,'[2]1997'!$M$19,'[2]1997'!#REF!</definedName>
    <definedName name="Chart2">'[2]1997'!$R$3:$U$5,'[2]1997'!$R$8:$U$9,'[2]1997'!$R$17:$U$17,'[2]1997'!$R$27:$U$28</definedName>
    <definedName name="ConversionTable">[3]Conversions!$B$2:$N$393</definedName>
    <definedName name="ConversionTableHLookup">[3]Conversions!$B$3:$N$4</definedName>
    <definedName name="CR360InputMethods">[4]Dropdowns!$A$2:$A$3</definedName>
    <definedName name="cyear">[1]RAWDATA!$J$2</definedName>
    <definedName name="dgdsfyh">!#REF!</definedName>
    <definedName name="Dialog">[2]!Dialog</definedName>
    <definedName name="dialog2">[2]!dialog2</definedName>
    <definedName name="EF_Source">[4]Dropdowns!$D$2:$D$5</definedName>
    <definedName name="fayear">!#REF!</definedName>
    <definedName name="fdafda">!#REF!</definedName>
    <definedName name="fendyear">[1]RAWDATA!$L$2</definedName>
    <definedName name="ffyear">[1]RAWDATA!$J$2</definedName>
    <definedName name="Footnotes">!#REF!</definedName>
    <definedName name="Frequency_Data">[4]Dropdowns!$C$2:$C$7</definedName>
    <definedName name="fyear">[1]RAWDATA!$J$2</definedName>
    <definedName name="fyear2">!#REF!</definedName>
    <definedName name="GraphData">'[5]TIS-INDEX'!$B$13:$Q$44,'[5]TIS-INDEX'!$E$9:$R$9</definedName>
    <definedName name="GraphTitle">!#REF!</definedName>
    <definedName name="Level_Data">[4]Dropdowns!$B$2:$B$4</definedName>
    <definedName name="MACRO">#N/A</definedName>
    <definedName name="new_table">!#REF!</definedName>
    <definedName name="OldData">!#REF!</definedName>
    <definedName name="_xlnm.Print_Area">!#REF!</definedName>
    <definedName name="printarea">!#REF!</definedName>
    <definedName name="PUBLISH1998_Print_Area">!#REF!</definedName>
    <definedName name="TABA1_2">#N/A</definedName>
    <definedName name="TABA3">#N/A</definedName>
    <definedName name="TABB1_2">#N/A</definedName>
    <definedName name="TableTitle">!#REF!</definedName>
    <definedName name="testing">!#REF!</definedName>
    <definedName name="ValueTitle">!#REF!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1" i="3" l="1"/>
  <c r="G241" i="3" s="1"/>
  <c r="G229" i="3"/>
  <c r="E228" i="3"/>
  <c r="G228" i="3" s="1"/>
  <c r="E212" i="3"/>
  <c r="G212" i="3" s="1"/>
  <c r="G111" i="3"/>
  <c r="G110" i="3"/>
  <c r="G109" i="3"/>
  <c r="E108" i="3"/>
  <c r="G108" i="3" s="1"/>
  <c r="E87" i="3"/>
  <c r="G87" i="3" s="1"/>
  <c r="G65" i="3"/>
  <c r="E64" i="3"/>
  <c r="G64" i="3" s="1"/>
  <c r="E43" i="3"/>
  <c r="G43" i="3" s="1"/>
  <c r="E22" i="3"/>
  <c r="G22" i="3" s="1"/>
  <c r="E280" i="1"/>
  <c r="E279" i="1"/>
  <c r="G274" i="1"/>
  <c r="E274" i="1"/>
  <c r="G261" i="1"/>
  <c r="E247" i="1"/>
  <c r="E260" i="1" s="1"/>
  <c r="G260" i="1" s="1"/>
  <c r="E231" i="1"/>
  <c r="E220" i="1"/>
  <c r="E139" i="1"/>
  <c r="E128" i="1"/>
  <c r="E242" i="1" s="1"/>
  <c r="G242" i="1" s="1"/>
  <c r="G126" i="1"/>
  <c r="G125" i="1"/>
  <c r="G124" i="1"/>
  <c r="E123" i="1"/>
  <c r="G123" i="1" s="1"/>
  <c r="E99" i="1"/>
  <c r="G99" i="1" s="1"/>
  <c r="E75" i="1"/>
  <c r="G74" i="1"/>
  <c r="E73" i="1"/>
  <c r="G73" i="1" s="1"/>
  <c r="E49" i="1"/>
  <c r="G49" i="1" s="1"/>
  <c r="E25" i="1"/>
  <c r="G2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Ella Jones</author>
  </authors>
  <commentList>
    <comment ref="B280" authorId="0" shapeId="0" xr:uid="{D2DB4F69-B416-41FB-98BE-0F0391E63AC2}">
      <text>
        <r>
          <rPr>
            <b/>
            <sz val="9"/>
            <color rgb="FF000000"/>
            <rFont val="Tahoma"/>
            <family val="2"/>
          </rPr>
          <t>Ella Jones:</t>
        </r>
        <r>
          <rPr>
            <sz val="9"/>
            <color rgb="FF000000"/>
            <rFont val="Tahoma"/>
            <family val="2"/>
          </rPr>
          <t xml:space="preserve">
Included WTT (generation) and WTT (T&amp;D), and T&amp;D</t>
        </r>
      </text>
    </comment>
  </commentList>
</comments>
</file>

<file path=xl/sharedStrings.xml><?xml version="1.0" encoding="utf-8"?>
<sst xmlns="http://schemas.openxmlformats.org/spreadsheetml/2006/main" count="1637" uniqueCount="558">
  <si>
    <t>Scope</t>
  </si>
  <si>
    <t>Emissions Source</t>
  </si>
  <si>
    <t>Target</t>
  </si>
  <si>
    <t>Internal Name</t>
  </si>
  <si>
    <t>tCO2e emitted FY 2024/25</t>
  </si>
  <si>
    <t>Target tCO2e</t>
  </si>
  <si>
    <t>Difference to target tCO2e</t>
  </si>
  <si>
    <t>Merthodology</t>
  </si>
  <si>
    <t>Natural Gas Consumed - Albion House</t>
  </si>
  <si>
    <t>2030 - Operational</t>
  </si>
  <si>
    <t>UEL Gas</t>
  </si>
  <si>
    <t>Natural Gas Consumed - Blackburn</t>
  </si>
  <si>
    <t>Natural Gas Consumed - Chesterfield</t>
  </si>
  <si>
    <t>Natural Gas Consumed - Colchester</t>
  </si>
  <si>
    <t>Natural Gas Consumed - Derby</t>
  </si>
  <si>
    <t>Natural Gas Consumed - Edinburgh</t>
  </si>
  <si>
    <t>Natural Gas Consumed - Gateshead</t>
  </si>
  <si>
    <t>Natural Gas Consumed - Glasgow</t>
  </si>
  <si>
    <t>Natural Gas Consumed - Gosport</t>
  </si>
  <si>
    <t>Natural Gas Consumed - Hartlepool</t>
  </si>
  <si>
    <t>Natural Gas Consumed - Huddersfield</t>
  </si>
  <si>
    <t>Natural Gas Consumed - Hutwood Court</t>
  </si>
  <si>
    <t>Natural Gas Consumed - Leicester</t>
  </si>
  <si>
    <t>Natural Gas Consumed - Luton</t>
  </si>
  <si>
    <t>Natural Gas Consumed - Newport</t>
  </si>
  <si>
    <t>Natural Gas Consumed - Sheffield</t>
  </si>
  <si>
    <t>Natural Gas Consumed - Shirley</t>
  </si>
  <si>
    <t>Natural Gas Consumed - Utilita House</t>
  </si>
  <si>
    <t>Natural Gas Consumed - Warrington</t>
  </si>
  <si>
    <t>Natural Gas Consumed - West Bromwich</t>
  </si>
  <si>
    <t>Natural Gas Consumed - Total For All Sites</t>
  </si>
  <si>
    <t>Diesel Consumed - Albion House</t>
  </si>
  <si>
    <t>Diesel Consumed - Blackburn</t>
  </si>
  <si>
    <t>Diesel Consumed - Chesterfield</t>
  </si>
  <si>
    <t>Diesel Consumed - Colchester</t>
  </si>
  <si>
    <t>Diesel Consumed - Derby</t>
  </si>
  <si>
    <t>Diesel Consumed - Edinburgh</t>
  </si>
  <si>
    <t>Diesel Consumed - Gateshead</t>
  </si>
  <si>
    <t>Diesel Consumed - Glasgow</t>
  </si>
  <si>
    <t>Diesel Consumed - Gosport</t>
  </si>
  <si>
    <t>Diesel Consumed - Hartlepool</t>
  </si>
  <si>
    <t>Diesel Consumed - Huddersfield</t>
  </si>
  <si>
    <t>Diesel Consumed - Hutwood Court</t>
  </si>
  <si>
    <t>Diesel Consumed - Leicester</t>
  </si>
  <si>
    <t>Diesel Consumed - Luton</t>
  </si>
  <si>
    <t>Diesel Consumed - Newport</t>
  </si>
  <si>
    <t>Diesel Consumed - Sheffield</t>
  </si>
  <si>
    <t>Diesel Consumed - Shirley</t>
  </si>
  <si>
    <t>Diesel Consumed - Utilita House</t>
  </si>
  <si>
    <t>Diesel Consumed - Warrington</t>
  </si>
  <si>
    <t>Diesel Consumed - West Bromwich</t>
  </si>
  <si>
    <t>Diesel Consumed - Total For All Sites</t>
  </si>
  <si>
    <t>Refrigerants - Albion House</t>
  </si>
  <si>
    <t>Refrigerants</t>
  </si>
  <si>
    <t>Refrigerants - Blackburn</t>
  </si>
  <si>
    <t>Refrigerants - Chesterfield</t>
  </si>
  <si>
    <t>Refrigerants - Colchester</t>
  </si>
  <si>
    <t>Refrigerants - Derby</t>
  </si>
  <si>
    <t>Refrigerants - Edinburgh</t>
  </si>
  <si>
    <t>Refrigerants - Gateshead</t>
  </si>
  <si>
    <t>Refrigerants - Glasgow</t>
  </si>
  <si>
    <t>Refrigerants - Gosport</t>
  </si>
  <si>
    <t>Refrigerants - Hartlepool</t>
  </si>
  <si>
    <t>Refrigerants - Huddersfield</t>
  </si>
  <si>
    <t>Refrigerants - Hutwood Court</t>
  </si>
  <si>
    <t>Refrigerants - Leicester</t>
  </si>
  <si>
    <t>Refrigerants - Luton</t>
  </si>
  <si>
    <t>Refrigerants - Newport</t>
  </si>
  <si>
    <t>Refrigerants - Sheffield</t>
  </si>
  <si>
    <t>Refrigerants - Shirley</t>
  </si>
  <si>
    <t>Refrigerants - Utilita House</t>
  </si>
  <si>
    <t>Refrigerants - Warrington</t>
  </si>
  <si>
    <t>Refrigerants - West Bromwich</t>
  </si>
  <si>
    <t>Refrigerants Leaked - Total For All Sites</t>
  </si>
  <si>
    <t>Leased Company Cars (Diesel, Petrol &amp; Hybrid)</t>
  </si>
  <si>
    <t>UEL Fleet</t>
  </si>
  <si>
    <t>Leased Company Cars (Elecrtric)</t>
  </si>
  <si>
    <t>Electricity Consumed - Albion House</t>
  </si>
  <si>
    <t>UEL Electricity</t>
  </si>
  <si>
    <t>Electricity Consumed - Blackburn</t>
  </si>
  <si>
    <t>Electricity Consumed - Chesterfield</t>
  </si>
  <si>
    <t>Electricity Consumed - Colchester</t>
  </si>
  <si>
    <t>Electricity Consumed - Derby</t>
  </si>
  <si>
    <t>Electricity Consumed - Edinburgh</t>
  </si>
  <si>
    <t>Electricity Consumed - Gateshead</t>
  </si>
  <si>
    <t>Electricity Consumed - Glasgow</t>
  </si>
  <si>
    <t>Electricity Consumed - Gosport</t>
  </si>
  <si>
    <t>Electricity Consumed - Hartlepool</t>
  </si>
  <si>
    <t>Electricity Consumed - Huddersfield</t>
  </si>
  <si>
    <t>Electricity Consumed - Hutwood Court</t>
  </si>
  <si>
    <t>Electricity Consumed - Leicester</t>
  </si>
  <si>
    <t>Electricity Consumed - Luton</t>
  </si>
  <si>
    <t>Electricity Consumed - Newport</t>
  </si>
  <si>
    <t>Electricity Consumed - Sheffield</t>
  </si>
  <si>
    <t>Electricity Consumed - Shirley</t>
  </si>
  <si>
    <t>Electricity Consumed - Utilita House</t>
  </si>
  <si>
    <t>Electricity Consumed - Warrington</t>
  </si>
  <si>
    <t>Electricity Consumed - West Bromwich</t>
  </si>
  <si>
    <t>Electricity Consumed - Total For All Sites</t>
  </si>
  <si>
    <t>Water Consumption - Albion House</t>
  </si>
  <si>
    <t>Water</t>
  </si>
  <si>
    <t>Water Consumption - Blackburn</t>
  </si>
  <si>
    <t>Water Consumption - Chesterfield</t>
  </si>
  <si>
    <t>Water Consumption - Colchester</t>
  </si>
  <si>
    <t>Water Consumption - Derby</t>
  </si>
  <si>
    <t>Water Consumption - Edinburgh</t>
  </si>
  <si>
    <t>Water Consumption - Gateshead</t>
  </si>
  <si>
    <t>Water Consumption - Glasgow</t>
  </si>
  <si>
    <t>Water Consumption - Gosport</t>
  </si>
  <si>
    <t>Water Consumption - Hartlepool</t>
  </si>
  <si>
    <t>Water Consumption - Huddersfield</t>
  </si>
  <si>
    <t>Water Consumption - Hutwood Court</t>
  </si>
  <si>
    <t>Water Consumption - Leicester</t>
  </si>
  <si>
    <t>Water Consumption - Luton</t>
  </si>
  <si>
    <t>Water Consumption - Newport</t>
  </si>
  <si>
    <t>Water Consumption - Sheffield</t>
  </si>
  <si>
    <t>Water Consumption - Shirley</t>
  </si>
  <si>
    <t>Water Consumption - Utilita House</t>
  </si>
  <si>
    <t>Water Consumption - Warrington</t>
  </si>
  <si>
    <t>Water Consumption - West Bromwich</t>
  </si>
  <si>
    <t>Water Consumption - Total For All Sites</t>
  </si>
  <si>
    <t>Purchased Goods &amp; Services</t>
  </si>
  <si>
    <t>Procurement</t>
  </si>
  <si>
    <t>Employee Expenses</t>
  </si>
  <si>
    <t>Expenses</t>
  </si>
  <si>
    <t>3rd Party Meter Installations</t>
  </si>
  <si>
    <t>Contractor Fleet</t>
  </si>
  <si>
    <t>Confidential Waste - Albion House</t>
  </si>
  <si>
    <t>Waste</t>
  </si>
  <si>
    <t>Confidential Waste - Blackburn</t>
  </si>
  <si>
    <t>Confidential Waste - Chesterfield</t>
  </si>
  <si>
    <t>Confidential Waste - Colchester</t>
  </si>
  <si>
    <t>Confidential Waste - Derby</t>
  </si>
  <si>
    <t>Confidential Waste - Edinburgh</t>
  </si>
  <si>
    <t>Confidential Waste - Gateshead</t>
  </si>
  <si>
    <t>Confidential Waste - Glasgow</t>
  </si>
  <si>
    <t>Confidential Waste - Gosport</t>
  </si>
  <si>
    <t>Confidential Waste - Hartlepool</t>
  </si>
  <si>
    <t>Confidential Waste - Huddersfield</t>
  </si>
  <si>
    <t>Confidential Waste - Hutwood Court</t>
  </si>
  <si>
    <t>Confidential Waste - Leicester</t>
  </si>
  <si>
    <t>Confidential Waste - Luton</t>
  </si>
  <si>
    <t>Confidential Waste - Newport</t>
  </si>
  <si>
    <t>Confidential Waste - Sheffield</t>
  </si>
  <si>
    <t>Confidential Waste - Shirley</t>
  </si>
  <si>
    <t>Confidential Waste - Utilita House</t>
  </si>
  <si>
    <t>Confidential Waste - Warrington</t>
  </si>
  <si>
    <t>Confidential Waste - West Bromwich</t>
  </si>
  <si>
    <t>Mixed Recycling - Albion House</t>
  </si>
  <si>
    <t>Mixed Recycling - Blackburn</t>
  </si>
  <si>
    <t>Mixed Recycling - Chesterfield</t>
  </si>
  <si>
    <t>Mixed Recycling - Colchester</t>
  </si>
  <si>
    <t>Mixed Recycling - Derby</t>
  </si>
  <si>
    <t>Mixed Recycling - Edinburgh</t>
  </si>
  <si>
    <t>Mixed Recycling - Gateshead</t>
  </si>
  <si>
    <t>Mixed Recycling - Glasgow</t>
  </si>
  <si>
    <t>Mixed Recycling - Gosport</t>
  </si>
  <si>
    <t>Mixed Recycling - Hartlepool</t>
  </si>
  <si>
    <t>Mixed Recycling - Huddersfield</t>
  </si>
  <si>
    <t>Mixed Recycling - Hutwood Court</t>
  </si>
  <si>
    <t>Mixed Recycling - Leicester</t>
  </si>
  <si>
    <t>Mixed Recycling - Luton</t>
  </si>
  <si>
    <t>Mixed Recycling - Newport</t>
  </si>
  <si>
    <t>Mixed Recycling - Sheffield</t>
  </si>
  <si>
    <t>Mixed Recycling - Shirley</t>
  </si>
  <si>
    <t>Mixed Recycling - Utilita House</t>
  </si>
  <si>
    <t>Mixed Recycling - Warrington</t>
  </si>
  <si>
    <t>Mixed Recycling - West Bromwich</t>
  </si>
  <si>
    <t>General Waste - Albion House</t>
  </si>
  <si>
    <t>General Waste - Blackburn</t>
  </si>
  <si>
    <t>General Waste - Chesterfield</t>
  </si>
  <si>
    <t>General Waste - Colchester</t>
  </si>
  <si>
    <t>General Waste - Derby</t>
  </si>
  <si>
    <t>General Waste - Edinburgh</t>
  </si>
  <si>
    <t>General Waste - Gateshead</t>
  </si>
  <si>
    <t>General Waste - Glasgow</t>
  </si>
  <si>
    <t>General Waste - Gosport</t>
  </si>
  <si>
    <t>General Waste - Hartlepool</t>
  </si>
  <si>
    <t>General Waste - Huddersfield</t>
  </si>
  <si>
    <t>General Waste - Hutwood Court</t>
  </si>
  <si>
    <t>General Waste - Leicester</t>
  </si>
  <si>
    <t>General Waste - Luton</t>
  </si>
  <si>
    <t>General Waste - Newport</t>
  </si>
  <si>
    <t>General Waste - Sheffield</t>
  </si>
  <si>
    <t>General Waste - Shirley</t>
  </si>
  <si>
    <t>General Waste - Utilita House</t>
  </si>
  <si>
    <t>General Waste - Warrington</t>
  </si>
  <si>
    <t>General Waste - West Bromwich</t>
  </si>
  <si>
    <t>Cardboard - Albion House</t>
  </si>
  <si>
    <t>Cardboard - Blackburn</t>
  </si>
  <si>
    <t>Cardboard - Chesterfield</t>
  </si>
  <si>
    <t>Cardboard - Colchester</t>
  </si>
  <si>
    <t>Cardboard - Derby</t>
  </si>
  <si>
    <t>Cardboard - Edinburgh</t>
  </si>
  <si>
    <t>Cardboard - Gateshead</t>
  </si>
  <si>
    <t>Cardboard - Glasgow</t>
  </si>
  <si>
    <t>Cardboard - Gosport</t>
  </si>
  <si>
    <t>Cardboard - Hartlepool</t>
  </si>
  <si>
    <t>Cardboard - Huddersfield</t>
  </si>
  <si>
    <t>Cardboard - Hutwood Court</t>
  </si>
  <si>
    <t>Cardboard - Leicester</t>
  </si>
  <si>
    <t>Cardboard - Luton</t>
  </si>
  <si>
    <t>Cardboard - Newport</t>
  </si>
  <si>
    <t>Cardboard - Sheffield</t>
  </si>
  <si>
    <t>Cardboard - Shirley</t>
  </si>
  <si>
    <t>Cardboard - Utilita House</t>
  </si>
  <si>
    <t>Cardboard - Warrington</t>
  </si>
  <si>
    <t>Cardboard - West Bromwich</t>
  </si>
  <si>
    <t>Other: Food, Hardcor
e, Wood, Bulky
Waste, Paper &amp;
Card, Confidential
Textiles, WEEE
Waste, Clearance - Albion House</t>
  </si>
  <si>
    <t>Other: Food, Hardcor
e, Wood, Bulky
Waste, Paper &amp;
Card, Confidential
Textiles, WEEE
Waste, Clearance - Blackburn</t>
  </si>
  <si>
    <t>Other: Food, Hardcor
e, Wood, Bulky
Waste, Paper &amp;
Card, Confidential
Textiles, WEEE
Waste, Clearance - Chesterfield</t>
  </si>
  <si>
    <t>Other: Food, Hardcor
e, Wood, Bulky
Waste, Paper &amp;
Card, Confidential
Textiles, WEEE
Waste, Clearance - Colchester</t>
  </si>
  <si>
    <t>Other: Food, Hardcor
e, Wood, Bulky
Waste, Paper &amp;
Card, Confidential
Textiles, WEEE
Waste, Clearance - Derby</t>
  </si>
  <si>
    <t>Other: Food, Hardcor
e, Wood, Bulky
Waste, Paper &amp;
Card, Confidential
Textiles, WEEE
Waste, Clearance - Edinburgh</t>
  </si>
  <si>
    <t>Other: Food, Hardcor
e, Wood, Bulky
Waste, Paper &amp;
Card, Confidential
Textiles, WEEE
Waste, Clearance - Gateshead</t>
  </si>
  <si>
    <t>Other: Food, Hardcor
e, Wood, Bulky
Waste, Paper &amp;
Card, Confidential
Textiles, WEEE
Waste, Clearance - Glasgow</t>
  </si>
  <si>
    <t>Other: Food, Hardcor
e, Wood, Bulky
Waste, Paper &amp;
Card, Confidential
Textiles, WEEE
Waste, Clearance - Gosport</t>
  </si>
  <si>
    <t>Other: Food, Hardcor
e, Wood, Bulky
Waste, Paper &amp;
Card, Confidential
Textiles, WEEE
Waste, Clearance - Hartlepool</t>
  </si>
  <si>
    <t>Other: Food, Hardcor
e, Wood, Bulky
Waste, Paper &amp;
Card, Confidential
Textiles, WEEE
Waste, Clearance - Huddersfield</t>
  </si>
  <si>
    <t>Other: Food, Hardcor
e, Wood, Bulky
Waste, Paper &amp;
Card, Confidential
Textiles, WEEE
Waste, Clearance - Hutwood Court</t>
  </si>
  <si>
    <t>Other: Food, Hardcor
e, Wood, Bulky
Waste, Paper &amp;
Card, Confidential
Textiles, WEEE
Waste, Clearance - Leicester</t>
  </si>
  <si>
    <t>Other: Food, Hardcor
e, Wood, Bulky
Waste, Paper &amp;
Card, Confidential
Textiles, WEEE
Waste, Clearance - Luton</t>
  </si>
  <si>
    <t>Other: Food, Hardcor
e, Wood, Bulky
Waste, Paper &amp;
Card, Confidential
Textiles, WEEE
Waste, Clearance - Newport</t>
  </si>
  <si>
    <t>Other: Food, Hardcor
e, Wood, Bulky
Waste, Paper &amp;
Card, Confidential
Textiles, WEEE
Waste, Clearance - Sheffield</t>
  </si>
  <si>
    <t>Other: Food, Hardcor
e, Wood, Bulky
Waste, Paper &amp;
Card, Confidential
Textiles, WEEE
Waste, Clearance - Shirley</t>
  </si>
  <si>
    <t>Other: Food, Hardcor
e, Wood, Bulky
Waste, Paper &amp;
Card, Confidential
Textiles, WEEE
Waste, Clearance - Utilita House</t>
  </si>
  <si>
    <t>Other: Food, Hardcor
e, Wood, Bulky
Waste, Paper &amp;
Card, Confidential
Textiles, WEEE
Waste, Clearance - Warrington</t>
  </si>
  <si>
    <t>Other: Food, Hardcor
e, Wood, Bulky
Waste, Paper &amp;
Card, Confidential
Textiles, WEEE
Waste, Clearance - West Bromwich</t>
  </si>
  <si>
    <t>Waste - Total For All Sites</t>
  </si>
  <si>
    <t>Bus</t>
  </si>
  <si>
    <t>Business Travel (Booked)</t>
  </si>
  <si>
    <t>Ferry (No VAT)</t>
  </si>
  <si>
    <t>Ferry (VAT)</t>
  </si>
  <si>
    <t>Hotel (No VAT)</t>
  </si>
  <si>
    <t>Hotel (VAT)</t>
  </si>
  <si>
    <t>Plane</t>
  </si>
  <si>
    <t>Plane extras (No VAT)</t>
  </si>
  <si>
    <t>Plane extras (VAT)</t>
  </si>
  <si>
    <t>Taxi (No VAT)</t>
  </si>
  <si>
    <t>Taxi (VAT)</t>
  </si>
  <si>
    <t>Taxi Tips</t>
  </si>
  <si>
    <t>Tolls</t>
  </si>
  <si>
    <t>Train</t>
  </si>
  <si>
    <t>Travel</t>
  </si>
  <si>
    <t>Underground / Tram</t>
  </si>
  <si>
    <t xml:space="preserve">Booked Business Travel - Total </t>
  </si>
  <si>
    <t>Car</t>
  </si>
  <si>
    <t>Business Travel (Grey Fleet)</t>
  </si>
  <si>
    <t>Boat</t>
  </si>
  <si>
    <t>Commuting</t>
  </si>
  <si>
    <t>Car - Diesel</t>
  </si>
  <si>
    <t>Car - Petrol</t>
  </si>
  <si>
    <t>Car - Hybrid</t>
  </si>
  <si>
    <t>Car - Electric</t>
  </si>
  <si>
    <t>Car Share</t>
  </si>
  <si>
    <t>Taxi</t>
  </si>
  <si>
    <t>Tram</t>
  </si>
  <si>
    <t>Van</t>
  </si>
  <si>
    <t>Employee Commuting - Total</t>
  </si>
  <si>
    <t>Homeworking</t>
  </si>
  <si>
    <t>N/A</t>
  </si>
  <si>
    <t>SF6</t>
  </si>
  <si>
    <t>2050 - Grid Decarbonisation</t>
  </si>
  <si>
    <t>Electricity Distribution</t>
  </si>
  <si>
    <t>Electricity Grid T&amp;D Losses</t>
  </si>
  <si>
    <t>Natural Gas Sold</t>
  </si>
  <si>
    <t>Gas Sold</t>
  </si>
  <si>
    <t>WTT Natrual Gas Direct Utilita Consumption</t>
  </si>
  <si>
    <t>Supply Chain of Gas Used in Buildings</t>
  </si>
  <si>
    <t>WTT Diesel Direct Utilita Conumption</t>
  </si>
  <si>
    <t>Supply Chain of Diesel (Buildings &amp; Fleet)</t>
  </si>
  <si>
    <t>WTT, T&amp;D Electricity Direct Utilita Consumption</t>
  </si>
  <si>
    <t>Supply Chain of Electricity (Buildings &amp; Fleet)</t>
  </si>
  <si>
    <t>WTT Electricity Sold</t>
  </si>
  <si>
    <t>Electricity Sold WTT</t>
  </si>
  <si>
    <t>WTT, T&amp;D Electricity Sold</t>
  </si>
  <si>
    <t>Electricity Sold Distribution</t>
  </si>
  <si>
    <t>Generation of Electricity Sold</t>
  </si>
  <si>
    <t>Electricity Sold Generation</t>
  </si>
  <si>
    <t>WTT Natural Gas Sold</t>
  </si>
  <si>
    <t>Gas Sold WTT</t>
  </si>
  <si>
    <t>Emission Source</t>
  </si>
  <si>
    <t>tCO2e emitted FY 2023</t>
  </si>
  <si>
    <t xml:space="preserve">Methodology </t>
  </si>
  <si>
    <t>Natural Gas Consumed - Blackburn Hub</t>
  </si>
  <si>
    <t>Natural gas consumed per building obtained from meter readings. kWh consumed in reporting year multiplied by relevant DESNZ/DEFRA emission factor, 2023, fuels, natural gas, kWh (gross CV). 
This data is provided from our automated carbon footprint</t>
  </si>
  <si>
    <t>Natural Gas Consumed - Chesterfield Call Centre</t>
  </si>
  <si>
    <t>Natural Gas Consumed - Colchester Office</t>
  </si>
  <si>
    <t>Natural Gas Consumed - Derby Hub</t>
  </si>
  <si>
    <t>Natural Gas Consumed - Edinburgh Hub</t>
  </si>
  <si>
    <t>Natural Gas Consumed - Edinburgh Office</t>
  </si>
  <si>
    <t>Natural Gas Consumed - Gateshead Office</t>
  </si>
  <si>
    <t>Natural Gas Consumed - Glasgow Call Centre</t>
  </si>
  <si>
    <t>Natural Gas Consumed - Gosport Hub</t>
  </si>
  <si>
    <t>Natural Gas Consumed - Hampshire House Call Centre</t>
  </si>
  <si>
    <t>Natural Gas Consumed - Hartlepool Energy Hub</t>
  </si>
  <si>
    <t>Natural Gas Consumed - Huddersfield Energy Hub</t>
  </si>
  <si>
    <t>Natural Gas Consumed - Hutwood Court Office</t>
  </si>
  <si>
    <t>Natural Gas Consumed - Leicester Hub</t>
  </si>
  <si>
    <t>Natural Gas Consumed - Luton Hub</t>
  </si>
  <si>
    <t>Natural Gas Consumed - Newport Hub</t>
  </si>
  <si>
    <t>Natural Gas Consumed - Sheffield Call Centre</t>
  </si>
  <si>
    <t>Natural Gas Consumed - Sheffield Hub</t>
  </si>
  <si>
    <t>Natural Gas Consumed - Shirley Hub</t>
  </si>
  <si>
    <t>Natural Gas Consumed - Unallocated</t>
  </si>
  <si>
    <t>Natural Gas Consumed - Utilita House Office</t>
  </si>
  <si>
    <t>Natural Gas Consumed - Warrington Warehouse</t>
  </si>
  <si>
    <t>Natural Gas Consumed - West Bromwich Hub</t>
  </si>
  <si>
    <t>Diesel Consumed - Blackburn Hub</t>
  </si>
  <si>
    <t>UEL Other Fuels</t>
  </si>
  <si>
    <t>Diesel consumed per building obtained from delivery notes and tank level readings. Litres consumed during reporting year multiplied by relevant DESNZ/DEFRA emission factor, 2023, diesel (average biofuel blend), kWh (gross CV).  emission factor.</t>
  </si>
  <si>
    <t>Diesel Consumed - Chesterfield Call Centre</t>
  </si>
  <si>
    <t>Diesel Consumed - Colchester Office</t>
  </si>
  <si>
    <t>Diesel Consumed - Derby Hub</t>
  </si>
  <si>
    <t>Diesel Consumed - Edinburgh Hub</t>
  </si>
  <si>
    <t>Diesel Consumed - Edinburgh Office</t>
  </si>
  <si>
    <t>Diesel Consumed - Gateshead Office</t>
  </si>
  <si>
    <t>Diesel Consumed - Glasgow Call Centre</t>
  </si>
  <si>
    <t>Diesel Consumed - Gosport Hub</t>
  </si>
  <si>
    <t>Diesel Consumed - Hampshire House Call Centre</t>
  </si>
  <si>
    <t>Diesel Consumed - Hartlepool Energy Hub</t>
  </si>
  <si>
    <t>Diesel Consumed - Huddersfield Energy Hub</t>
  </si>
  <si>
    <t>Diesel Consumed - Hutwood Court Office</t>
  </si>
  <si>
    <t>Diesel Consumed - Leicester Hub</t>
  </si>
  <si>
    <t>Diesel Consumed - Luton Hub</t>
  </si>
  <si>
    <t>Diesel Consumed - Newport Hub</t>
  </si>
  <si>
    <t>Diesel Consumed - Sheffield Call Centre</t>
  </si>
  <si>
    <t>Diesel Consumed - Sheffield Hub</t>
  </si>
  <si>
    <t>Diesel Consumed - Shirley Hub</t>
  </si>
  <si>
    <t>Diesel Consumed - Unallocated</t>
  </si>
  <si>
    <t>Diesel Consumed - Utilita House Office</t>
  </si>
  <si>
    <t>Diesel Consumed - Warrington Warehouse</t>
  </si>
  <si>
    <t>Diesel Consumed - West Bromwich Hub</t>
  </si>
  <si>
    <t>Refrigerants - Blackburn Hub</t>
  </si>
  <si>
    <t>Record of any refrigerant leak during reporting year obtained. Volume multiplied by relevant DESNZ/DEFRA emission factor for Kyoto Protocol refrigerant products or refrigernat blends, as applicable.</t>
  </si>
  <si>
    <t>Refrigerants - Chesterfield Call Centre</t>
  </si>
  <si>
    <t>Refrigerants - Colchester Office</t>
  </si>
  <si>
    <t>Refrigerants - Derby Hub</t>
  </si>
  <si>
    <t>Refrigerants - Edinburgh Hub</t>
  </si>
  <si>
    <t>Refrigerants - Edinburgh Office</t>
  </si>
  <si>
    <t>Refrigerants - Gateshead Office</t>
  </si>
  <si>
    <t>Refrigerants - Glasgow Call Centre</t>
  </si>
  <si>
    <t>Refrigerants - Gosport Hub</t>
  </si>
  <si>
    <t>Refrigerants - Hampshire House Call Centre</t>
  </si>
  <si>
    <t>Refrigerants - Hartlepool Energy Hub</t>
  </si>
  <si>
    <t>Refrigerants - Huddersfield Energy Hub</t>
  </si>
  <si>
    <t>Refrigerants - Hutwood Court Office</t>
  </si>
  <si>
    <t>Refrigerants - Leicester Hub</t>
  </si>
  <si>
    <t>Refrigerants - Luton Hub</t>
  </si>
  <si>
    <t>Refrigerants - Newport Hub</t>
  </si>
  <si>
    <t>Refrigerants - Sheffield Call Centre</t>
  </si>
  <si>
    <t>Refrigerants - Sheffield Hub</t>
  </si>
  <si>
    <t>Refrigerants - Shirley Hub</t>
  </si>
  <si>
    <t>Refrigerants - Unallocated</t>
  </si>
  <si>
    <t>Refrigerants - Utilita House Office</t>
  </si>
  <si>
    <t>Refrigerants - Warrington Warehouse</t>
  </si>
  <si>
    <t>Refrigerants - West Bromwich Hub</t>
  </si>
  <si>
    <t>Leased Company Cars (Diesel &amp; Hybrid Petrol)</t>
  </si>
  <si>
    <t>Fuel card and telematics data compared to assess number of litres of fuel consumed by fleet. Multiplied by relevant DESNZ/DEFRA 2023 emission factor for electric vehicle, hybrid or diesel as applicable.</t>
  </si>
  <si>
    <t>Leased Company Cars (EVs &amp; Hybrid Petrol)</t>
  </si>
  <si>
    <t>Electricity Consumed - Blackburn Hub</t>
  </si>
  <si>
    <t xml:space="preserve">Electricity consumed per building obtained from half hourly data. Applying a location-based method, kWh consumed per half hour multiplied by regional intensity data provided by the Energy Systems Operator. This data is provided from the verified automation. </t>
  </si>
  <si>
    <t>Electricity Consumed - Chesterfield Call Centre</t>
  </si>
  <si>
    <t>Electricity Consumed - Colchester Office</t>
  </si>
  <si>
    <t>Electricity Consumed - Derby Hub</t>
  </si>
  <si>
    <t>Electricity Consumed - Edinburgh Hub</t>
  </si>
  <si>
    <t>Electricity Consumed - Edinburgh Office</t>
  </si>
  <si>
    <t>Electricity Consumed - Gateshead Office</t>
  </si>
  <si>
    <t>Electricity Consumed - Glasgow Call Centre</t>
  </si>
  <si>
    <t>Electricity Consumed - Gosport Hub</t>
  </si>
  <si>
    <t>Electricity Consumed - Hampshire House Call Centre</t>
  </si>
  <si>
    <t>Electricity Consumed - Hartlepool Energy Hub</t>
  </si>
  <si>
    <t>Electricity Consumed - Huddersfield Energy Hub</t>
  </si>
  <si>
    <t>Electricity Consumed - Hutwood Court Office</t>
  </si>
  <si>
    <t>Electricity Consumed - Leicester Hub</t>
  </si>
  <si>
    <t>Electricity Consumed - Luton Hub</t>
  </si>
  <si>
    <t>Electricity Consumed - Newport Hub</t>
  </si>
  <si>
    <t>Electricity Consumed - Sheffield Call Centre</t>
  </si>
  <si>
    <t>Electricity Consumed - Sheffield Hub</t>
  </si>
  <si>
    <t>Electricity Consumed - Shirley Hub</t>
  </si>
  <si>
    <t>Electricity Consumed - Unallocated</t>
  </si>
  <si>
    <t>Electricity Consumed - Utilita House Office</t>
  </si>
  <si>
    <t>Electricity Consumed - Warrington Warehouse</t>
  </si>
  <si>
    <t>Electricity Consumed - West Bromwich Hub</t>
  </si>
  <si>
    <t>Electricity Consumed- Total For All Sites</t>
  </si>
  <si>
    <t>Water Consumption - Blackburn Hub</t>
  </si>
  <si>
    <t xml:space="preserve">For water consumption, invoices per water supply were obtained, where available, from the purchasing ledger. Where invoices where not available, spend on water was calcuated based on on number of FTE employed at the site. Emissions are calculated using Standard Industry Classification (SIC) codes, which provide an emission factor for tCO2e/£ spent based on industry. 
</t>
  </si>
  <si>
    <t>Water Consumption - Chesterfield Call Centre</t>
  </si>
  <si>
    <t>Water Consumption - Colchester Office</t>
  </si>
  <si>
    <t>Water Consumption - Derby Hub</t>
  </si>
  <si>
    <t>Water Consumption - Edinburgh Hub</t>
  </si>
  <si>
    <t>Water Consumption - Edinburgh Office</t>
  </si>
  <si>
    <t>Water Consumption - Gateshead Office</t>
  </si>
  <si>
    <t>Water Consumption - Glasgow Call Centre</t>
  </si>
  <si>
    <t>Water Consumption - Gosport Hub</t>
  </si>
  <si>
    <t>Water Consumption - Hampshire House Call Centre</t>
  </si>
  <si>
    <t>Water Consumption - Hartlepool Energy Hub</t>
  </si>
  <si>
    <t>Water Consumption - Huddersfield Energy Hub</t>
  </si>
  <si>
    <t>Water Consumption - Hutwood Court Office</t>
  </si>
  <si>
    <t>Water Consumption - Leicester Hub</t>
  </si>
  <si>
    <t>Water Consumption - Luton Hub</t>
  </si>
  <si>
    <t>Water Consumption - Newport Hub</t>
  </si>
  <si>
    <t>Water Consumption - Sheffield Call Centre</t>
  </si>
  <si>
    <t>Water Consumption - Sheffield Hub</t>
  </si>
  <si>
    <t>Water Consumption - Shirley Hub</t>
  </si>
  <si>
    <t>Water Consumption - Unallocated</t>
  </si>
  <si>
    <t>Water Consumption - Utilita House Office</t>
  </si>
  <si>
    <t>Water Consumption - Warrington Warehouse</t>
  </si>
  <si>
    <t>Water Consumption - West Bromwich Hub</t>
  </si>
  <si>
    <t>Water Consumed- Total For All Sites</t>
  </si>
  <si>
    <t>Purchased goods and services</t>
  </si>
  <si>
    <t>Companies within the purchasing ledger are classified based on their Standard Industry Classification (SIC) code. Using an emission factor for tCO2e/£ spent based on SIC, emissions are calcuated using spend data.</t>
  </si>
  <si>
    <t xml:space="preserve">Employee expenses </t>
  </si>
  <si>
    <t>The same methodology as above is followed for emissions calculations.</t>
  </si>
  <si>
    <t>Third-Party Device Installations</t>
  </si>
  <si>
    <t>Although most upstream transport and distribution emissions can be found in the purchase ledger, the emissions associated with the transport of Meters, Regulators and IHD by third-party contractors from the manufacturing location to the distribution centres in the UK can be calcuated using activitiy data rather than spend data. To estimate these emissions we have applied an intensity benchmark based on emissions associated to company-owned vehicles delivering the same services in-house per number of operations undertaken in house. This intensity benchmark is then applied to the total third-party operations to estimate their emissions.</t>
  </si>
  <si>
    <t>Confidential waste - Blackburn Hub</t>
  </si>
  <si>
    <t>Our third party waste handlers provide primary waste data for each of Utilita's sites. For sites that can not provide primary waste data, estimated waste generation was extrapolated based on actual data provided, with intensities calculated by site type and per full time employee. Total waste figures, broken down by treatment type, are then multiplied by the relevant DESNZ/DEFRA 2023 emission factors.</t>
  </si>
  <si>
    <t>Confidential waste - Chesterfield Call Centre</t>
  </si>
  <si>
    <t>Confidential waste - Colchester Office</t>
  </si>
  <si>
    <t>Confidential waste - Derby Hub</t>
  </si>
  <si>
    <t>Confidential waste - Edinburgh Hub</t>
  </si>
  <si>
    <t>Confidential waste - Edinburgh Office</t>
  </si>
  <si>
    <t>Confidential waste - Gateshead Office</t>
  </si>
  <si>
    <t>Confidential waste - Glasgow Call Centre</t>
  </si>
  <si>
    <t>Confidential waste - Gosport Hub</t>
  </si>
  <si>
    <t>Confidential waste - Hampshire House Call Centre</t>
  </si>
  <si>
    <t>Confidential waste - Hartlepool Energy Hub</t>
  </si>
  <si>
    <t>Confidential waste - Huddersfield Energy Hub</t>
  </si>
  <si>
    <t>Confidential waste - Hutwood Court Office</t>
  </si>
  <si>
    <t>Confidential waste - Leicester Hub</t>
  </si>
  <si>
    <t>Confidential waste - Luton Hub</t>
  </si>
  <si>
    <t>Confidential waste - Newport Hub</t>
  </si>
  <si>
    <t>Confidential waste - Sheffield Call Centre</t>
  </si>
  <si>
    <t>Confidential waste - Sheffield Hub</t>
  </si>
  <si>
    <t>Confidential waste - Shirley Hub</t>
  </si>
  <si>
    <t>Confidential waste - Unallocated</t>
  </si>
  <si>
    <t>Confidential waste - Utilita House Office</t>
  </si>
  <si>
    <t>Confidential waste - Warrington Warehouse</t>
  </si>
  <si>
    <t>Confidential waste - West Bromwich Hub</t>
  </si>
  <si>
    <t>Mixed recycling - Blackburn Hub</t>
  </si>
  <si>
    <t>Mixed recycling - Chesterfield Call Centre</t>
  </si>
  <si>
    <t>Mixed recycling - Colchester Office</t>
  </si>
  <si>
    <t>Mixed recycling - Derby Hub</t>
  </si>
  <si>
    <t>Mixed recycling - Edinburgh Hub</t>
  </si>
  <si>
    <t>Mixed recycling - Edinburgh Office</t>
  </si>
  <si>
    <t>Mixed recycling - Gateshead Office</t>
  </si>
  <si>
    <t>Mixed recycling - Glasgow Call Centre</t>
  </si>
  <si>
    <t>Mixed recycling - Gosport Hub</t>
  </si>
  <si>
    <t>Mixed recycling - Hampshire House Call Centre</t>
  </si>
  <si>
    <t>Mixed recycling - Hartlepool Energy Hub</t>
  </si>
  <si>
    <t>Mixed recycling - Huddersfield Energy Hub</t>
  </si>
  <si>
    <t>Mixed recycling - Hutwood Court Office</t>
  </si>
  <si>
    <t>Mixed recycling - Leicester Hub</t>
  </si>
  <si>
    <t>Mixed recycling - Luton Hub</t>
  </si>
  <si>
    <t>Mixed recycling - Newport Hub</t>
  </si>
  <si>
    <t>Mixed recycling - Sheffield Call Centre</t>
  </si>
  <si>
    <t>Mixed recycling - Sheffield Hub</t>
  </si>
  <si>
    <t>Mixed recycling - Shirley Hub</t>
  </si>
  <si>
    <t>Mixed recycling - Unallocated</t>
  </si>
  <si>
    <t>Mixed recycling - Utilita House Office</t>
  </si>
  <si>
    <t>Mixed recycling - Warrington Warehouse</t>
  </si>
  <si>
    <t>Mixed recycling - West Bromwich Hub</t>
  </si>
  <si>
    <t>General Waste - Blackburn Hub</t>
  </si>
  <si>
    <t>General Waste - Chesterfield Call Centre</t>
  </si>
  <si>
    <t>General Waste - Colchester Office</t>
  </si>
  <si>
    <t>General Waste - Derby Hub</t>
  </si>
  <si>
    <t>General Waste - Edinburgh Hub</t>
  </si>
  <si>
    <t>General Waste - Edinburgh Office</t>
  </si>
  <si>
    <t>General Waste - Gateshead Office</t>
  </si>
  <si>
    <t>General Waste - Glasgow Call Centre</t>
  </si>
  <si>
    <t>General Waste - Gosport Hub</t>
  </si>
  <si>
    <t>General Waste - Hampshire House Call Centre</t>
  </si>
  <si>
    <t>General Waste - Hartlepool Energy Hub</t>
  </si>
  <si>
    <t>General Waste - Huddersfield Energy Hub</t>
  </si>
  <si>
    <t>General Waste - Hutwood Court Office</t>
  </si>
  <si>
    <t>General Waste - Leicester Hub</t>
  </si>
  <si>
    <t>General Waste - Luton Hub</t>
  </si>
  <si>
    <t>General Waste - Newport Hub</t>
  </si>
  <si>
    <t>General Waste - Sheffield Call Centre</t>
  </si>
  <si>
    <t>General Waste - Sheffield Hub</t>
  </si>
  <si>
    <t>General Waste - Shirley Hub</t>
  </si>
  <si>
    <t>General Waste - Unallocated</t>
  </si>
  <si>
    <t>General Waste - Utilita House Office</t>
  </si>
  <si>
    <t>General Waste - Warrington Warehouse</t>
  </si>
  <si>
    <t>General Waste - West Bromwich Hub</t>
  </si>
  <si>
    <t>Cardboard - Blackburn Hub</t>
  </si>
  <si>
    <t>Cardboard - Chesterfield Call Centre</t>
  </si>
  <si>
    <t>Cardboard - Colchester Office</t>
  </si>
  <si>
    <t>Cardboard - Derby Hub</t>
  </si>
  <si>
    <t>Cardboard - Edinburgh Hub</t>
  </si>
  <si>
    <t>Cardboard - Edinburgh Office</t>
  </si>
  <si>
    <t>Cardboard - Gateshead Office</t>
  </si>
  <si>
    <t>Cardboard - Glasgow Call Centre</t>
  </si>
  <si>
    <t>Cardboard - Gosport Hub</t>
  </si>
  <si>
    <t>Cardboard - Hampshire House Call Centre</t>
  </si>
  <si>
    <t>Cardboard - Hartlepool Energy Hub</t>
  </si>
  <si>
    <t>Cardboard - Huddersfield Energy Hub</t>
  </si>
  <si>
    <t>Cardboard - Hutwood Court Office</t>
  </si>
  <si>
    <t>Cardboard - Leicester Hub</t>
  </si>
  <si>
    <t>Cardboard - Luton Hub</t>
  </si>
  <si>
    <t>Cardboard - Newport Hub</t>
  </si>
  <si>
    <t>Cardboard - Sheffield Call Centre</t>
  </si>
  <si>
    <t>Cardboard - Sheffield Hub</t>
  </si>
  <si>
    <t>Cardboard - Shirley Hub</t>
  </si>
  <si>
    <t>Cardboard - Unallocated</t>
  </si>
  <si>
    <t>Cardboard - Utilita House Office</t>
  </si>
  <si>
    <t>Cardboard - Warrington Warehouse</t>
  </si>
  <si>
    <t>Cardboard - West Bromwich Hub</t>
  </si>
  <si>
    <t>Other waste: medical, sanitary, food clearance, construction, textiles &amp; WEEE - Blackburn Hub</t>
  </si>
  <si>
    <t>Other waste: medical, sanitary, food clearance, construction, textiles &amp; WEEE - Chesterfield Call Centre</t>
  </si>
  <si>
    <t>Other waste: medical, sanitary, food clearance, construction, textiles &amp; WEEE - Colchester Office</t>
  </si>
  <si>
    <t>Other waste: medical, sanitary, food clearance, construction, textiles &amp; WEEE - Derby Hub</t>
  </si>
  <si>
    <t>Other waste: medical, sanitary, food clearance, construction, textiles &amp; WEEE - Edinburgh Hub</t>
  </si>
  <si>
    <t>Other waste: medical, sanitary, food clearance, construction, textiles &amp; WEEE - Edinburgh Office</t>
  </si>
  <si>
    <t>Other waste: medical, sanitary, food clearance, construction, textiles &amp; WEEE - Gateshead Office</t>
  </si>
  <si>
    <t>Other waste: medical, sanitary, food clearance, construction, textiles &amp; WEEE - Glasgow Call Centre</t>
  </si>
  <si>
    <t>Other waste: medical, sanitary, food clearance, construction, textiles &amp; WEEE - Gosport Hub</t>
  </si>
  <si>
    <t>Other waste: medical, sanitary, food clearance, construction, textiles &amp; WEEE - Hampshire House Call Centre</t>
  </si>
  <si>
    <t>Other waste: medical, sanitary, food clearance, construction, textiles &amp; WEEE - Hartlepool Energy Hub</t>
  </si>
  <si>
    <t>Other waste: medical, sanitary, food clearance, construction, textiles &amp; WEEE - Huddersfield Energy Hub</t>
  </si>
  <si>
    <t>Other waste: medical, sanitary, food clearance, construction, textiles &amp; WEEE - Hutwood Court Office</t>
  </si>
  <si>
    <t>Other waste: medical, sanitary, food clearance, construction, textiles &amp; WEEE - Leicester Hub</t>
  </si>
  <si>
    <t>Other waste: medical, sanitary, food clearance, construction, textiles &amp; WEEE - Luton Hub</t>
  </si>
  <si>
    <t>Other waste: medical, sanitary, food clearance, construction, textiles &amp; WEEE - Newport Hub</t>
  </si>
  <si>
    <t>Other waste: medical, sanitary, food clearance, construction, textiles &amp; WEEE - Sheffield Call Centre</t>
  </si>
  <si>
    <t>Other waste: medical, sanitary, food clearance, construction, textiles &amp; WEEE - Sheffield Hub</t>
  </si>
  <si>
    <t>Other waste: medical, sanitary, food clearance, construction, textiles &amp; WEEE - Shirley Hub</t>
  </si>
  <si>
    <t>Other waste: medical, sanitary, food clearance, construction, textiles &amp; WEEE - Unallocated</t>
  </si>
  <si>
    <t>Other waste: medical, sanitary, food clearance, construction, textiles &amp; WEEE - Utilita House Office</t>
  </si>
  <si>
    <t>Other waste: medical, sanitary, food clearance, construction, textiles &amp; WEEE - Warrington Warehouse</t>
  </si>
  <si>
    <t>Other waste: medical, sanitary, food clearance, construction, textiles &amp; WEEE - West Bromwich Hub</t>
  </si>
  <si>
    <t>Waste - Total For All Sites and All Waste Streams</t>
  </si>
  <si>
    <t xml:space="preserve">Employees' expenses for business-related transportation are documented and categorised by Standard Industry Classification (SIC) code. This spend data covers air, ground and sea transportation. An emission factor for tCO2e/£ spent based on SIC is used to calcuate resulting emissions.
</t>
  </si>
  <si>
    <t>Ferry Booking (No VAT)</t>
  </si>
  <si>
    <t>Ferry Booking (VAT)</t>
  </si>
  <si>
    <t>Fuel (no VAT Receipt)</t>
  </si>
  <si>
    <t>Fuel (VAT)</t>
  </si>
  <si>
    <t>Hotel  (no VAT Receipt)</t>
  </si>
  <si>
    <t>Plane extras (no VAT)</t>
  </si>
  <si>
    <t>Taxi (no VAT Receipt)</t>
  </si>
  <si>
    <t>Underground/tram</t>
  </si>
  <si>
    <t>Booked Business Travel - Total</t>
  </si>
  <si>
    <t xml:space="preserve">Car </t>
  </si>
  <si>
    <t xml:space="preserve">
Emissions from employees' using their own vehicles for work purposes (Grey Fleet). The DESNZ/DEFRA 2023 emission factor for a average vehicle is applied to the total number of miles claimed to have been travelled by employees using their own cars for work purposes.</t>
  </si>
  <si>
    <t xml:space="preserve">A commuting survey is distributed annually to all Utilita employees, which gathers primary data on employees' commuting patterns. The data is compiled, normalised and uplifted to estimate distances travelled by non-respondents. DESNZ/DEFRA 2023 standard emission factors are applied to each mode of transport to calculate commuting emissions. </t>
  </si>
  <si>
    <t>Cycle</t>
  </si>
  <si>
    <t>Motorcycle</t>
  </si>
  <si>
    <t>Tube</t>
  </si>
  <si>
    <t>Walk</t>
  </si>
  <si>
    <t>SF6 losses are calculated by applying the % of Utilita's market share to the total SF6 losses during the reporting period as published by National Grid.</t>
  </si>
  <si>
    <t>T&amp;D losses are calculated by multiplying the net electricity consumed by customers (MWh) by the percentage losses rate for the reporting period. This is then multiplied by the residual fuel mix emission factor for the reporting year.</t>
  </si>
  <si>
    <t>Total gas consumed by customers is multiplied by DESNEZ's  gas emission factor to calculate this category's emissions.</t>
  </si>
  <si>
    <t>WTT Natural Gas Direct Utilita Consumption</t>
  </si>
  <si>
    <t xml:space="preserve">This category covers two aspects of Utilita's upstream emissions:
1) Upstream emissions from Utilita's direct energy consumption at their operated sites.
2) Upstream emissions from Utilita's customers' energy consumption.
Emissions are calculated using DESNZ/DEFRA 2023 WTT and T&amp;D emission factors for diesel, electricity and natural gas and multiplying these factors by the total energy consumption. Since the production of electricity creates emissions during the generation phase and not the use phase, electricity was also multiplied by the national grid electricity emission factor (also found in  DESNZ emission factors). </t>
  </si>
  <si>
    <t>WTT Diesel Direct Utilita Consumption</t>
  </si>
  <si>
    <t>Supply Chain of Diesel (Buildings + Fleet)</t>
  </si>
  <si>
    <t>Supply Chain of Electricity (Buildings + Fleet)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</si>
</sst>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 &quot;* #,##0.00&quot; &quot;;&quot;-&quot;* #,##0.00&quot; &quot;;&quot; &quot;* &quot;-&quot;#&quot; &quot;;&quot; &quot;@&quot; &quot;"/>
    <numFmt numFmtId="165" formatCode="&quot; &quot;* #,##0&quot; &quot;;&quot;-&quot;* #,##0&quot; &quot;;&quot; &quot;* &quot;-&quot;#&quot; &quot;;&quot; &quot;@&quot; &quot;"/>
    <numFmt numFmtId="166" formatCode="&quot; &quot;* #,##0.000&quot; &quot;;&quot;-&quot;* #,##0.000&quot; &quot;;&quot; &quot;* &quot;-&quot;#&quot; &quot;;&quot; &quot;@&quot; &quot;"/>
  </numFmts>
  <fonts count="12" x14ac:knownFonts="1">
    <font>
      <sz val="11"/>
      <color rgb="FF000000"/>
      <name val="Calibri"/>
      <family val="2"/>
    </font>
    <font>
      <sz val="11"/>
      <color theme="1"/>
      <name val="Calibri"/>
      <family val="2"/>
      <scheme val="minor"/>
    </font>
    <font>
      <sz val="11"/>
      <color rgb="FF000000"/>
      <name val="Calibri"/>
      <family val="2"/>
    </font>
    <font>
      <b/>
      <sz val="11"/>
      <color rgb="FF000000"/>
      <name val="Calibri"/>
      <family val="2"/>
    </font>
    <font>
      <sz val="11"/>
      <color rgb="FF9C0006"/>
      <name val="Calibri"/>
      <family val="2"/>
    </font>
    <font>
      <sz val="12"/>
      <color rgb="FF000000"/>
      <name val="Calibri"/>
      <family val="2"/>
    </font>
    <font>
      <b/>
      <sz val="9"/>
      <color rgb="FF000000"/>
      <name val="Tahoma"/>
      <family val="2"/>
    </font>
    <font>
      <sz val="9"/>
      <color rgb="FF000000"/>
      <name val="Tahoma"/>
      <family val="2"/>
    </font>
    <font>
      <b/>
      <sz val="11"/>
      <color theme="1"/>
      <name val="Calibri"/>
      <family val="2"/>
      <scheme val="minor"/>
    </font>
    <font>
      <b/>
      <sz val="11"/>
      <color rgb="FF242424"/>
      <name val="Calibri"/>
      <family val="2"/>
      <scheme val="minor"/>
    </font>
    <font>
      <b/>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E7E6E6"/>
        <bgColor rgb="FFE7E6E6"/>
      </patternFill>
    </fill>
    <fill>
      <patternFill patternType="solid">
        <fgColor rgb="FFFFC7CE"/>
        <bgColor rgb="FFFFC7CE"/>
      </patternFill>
    </fill>
    <fill>
      <patternFill patternType="solid">
        <fgColor rgb="FFFFFFFF"/>
        <bgColor rgb="FFFFFFFF"/>
      </patternFill>
    </fill>
    <fill>
      <patternFill patternType="solid">
        <fgColor theme="0" tint="-0.14999847407452621"/>
        <bgColor indexed="64"/>
      </patternFill>
    </fill>
  </fills>
  <borders count="57">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style="thin">
        <color rgb="FF000000"/>
      </left>
      <right/>
      <top/>
      <bottom/>
      <diagonal/>
    </border>
    <border>
      <left style="medium">
        <color rgb="FF000000"/>
      </left>
      <right/>
      <top style="thin">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4472C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diagonal/>
    </border>
    <border>
      <left style="medium">
        <color indexed="64"/>
      </left>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style="medium">
        <color rgb="FF000000"/>
      </top>
      <bottom style="medium">
        <color rgb="FF000000"/>
      </bottom>
      <diagonal/>
    </border>
    <border>
      <left style="medium">
        <color indexed="64"/>
      </left>
      <right/>
      <top/>
      <bottom/>
      <diagonal/>
    </border>
    <border>
      <left style="medium">
        <color rgb="FF000000"/>
      </left>
      <right style="thin">
        <color rgb="FF000000"/>
      </right>
      <top style="thin">
        <color rgb="FF000000"/>
      </top>
      <bottom/>
      <diagonal/>
    </border>
    <border>
      <left style="thin">
        <color rgb="FF000000"/>
      </left>
      <right style="medium">
        <color indexed="64"/>
      </right>
      <top style="medium">
        <color rgb="FF000000"/>
      </top>
      <bottom/>
      <diagonal/>
    </border>
    <border>
      <left style="thin">
        <color rgb="FF000000"/>
      </left>
      <right style="medium">
        <color rgb="FF000000"/>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s>
  <cellStyleXfs count="6">
    <xf numFmtId="0" fontId="0" fillId="0" borderId="0"/>
    <xf numFmtId="0" fontId="4" fillId="3" borderId="0" applyNumberFormat="0" applyBorder="0" applyAlignment="0" applyProtection="0"/>
    <xf numFmtId="0" fontId="2" fillId="0" borderId="0" applyNumberFormat="0" applyFont="0" applyBorder="0" applyProtection="0"/>
    <xf numFmtId="164" fontId="2" fillId="0" borderId="0" applyFont="0" applyFill="0" applyBorder="0" applyAlignment="0" applyProtection="0"/>
    <xf numFmtId="0" fontId="1" fillId="0" borderId="0"/>
    <xf numFmtId="43" fontId="1" fillId="0" borderId="0" applyFont="0" applyFill="0" applyBorder="0" applyAlignment="0" applyProtection="0"/>
  </cellStyleXfs>
  <cellXfs count="200">
    <xf numFmtId="0" fontId="0" fillId="0" borderId="0" xfId="0"/>
    <xf numFmtId="0" fontId="3" fillId="0" borderId="1" xfId="2" applyFont="1" applyBorder="1" applyAlignment="1">
      <alignment horizontal="center" vertical="center"/>
    </xf>
    <xf numFmtId="1" fontId="3" fillId="0" borderId="1" xfId="2" applyNumberFormat="1" applyFont="1" applyBorder="1" applyAlignment="1">
      <alignment horizontal="center" vertical="center"/>
    </xf>
    <xf numFmtId="2" fontId="3" fillId="0" borderId="1" xfId="2" applyNumberFormat="1" applyFont="1" applyBorder="1" applyAlignment="1">
      <alignment horizontal="center" vertical="center"/>
    </xf>
    <xf numFmtId="164" fontId="3" fillId="0" borderId="1" xfId="2" applyNumberFormat="1" applyFont="1" applyBorder="1" applyAlignment="1">
      <alignment horizontal="center" vertical="center"/>
    </xf>
    <xf numFmtId="1" fontId="3" fillId="0" borderId="2" xfId="2" applyNumberFormat="1" applyFont="1" applyBorder="1" applyAlignment="1">
      <alignment horizontal="center" vertical="center" wrapText="1"/>
    </xf>
    <xf numFmtId="0" fontId="0" fillId="0" borderId="0" xfId="2" applyFont="1"/>
    <xf numFmtId="0" fontId="0" fillId="0" borderId="4" xfId="2" applyFont="1" applyBorder="1"/>
    <xf numFmtId="0" fontId="0" fillId="0" borderId="5" xfId="2" applyFont="1" applyBorder="1"/>
    <xf numFmtId="164" fontId="0" fillId="0" borderId="5" xfId="3" applyFont="1" applyFill="1" applyBorder="1"/>
    <xf numFmtId="0" fontId="0" fillId="0" borderId="8" xfId="2" applyFont="1" applyBorder="1"/>
    <xf numFmtId="0" fontId="0" fillId="0" borderId="9" xfId="2" applyFont="1" applyBorder="1"/>
    <xf numFmtId="164" fontId="0" fillId="0" borderId="9" xfId="3" applyFont="1" applyFill="1" applyBorder="1"/>
    <xf numFmtId="0" fontId="0" fillId="0" borderId="10" xfId="2" applyFont="1" applyBorder="1"/>
    <xf numFmtId="0" fontId="0" fillId="0" borderId="1" xfId="2" applyFont="1" applyBorder="1"/>
    <xf numFmtId="164" fontId="0" fillId="0" borderId="1" xfId="3" applyFont="1" applyFill="1" applyBorder="1"/>
    <xf numFmtId="0" fontId="0" fillId="0" borderId="11" xfId="2" applyFont="1" applyBorder="1"/>
    <xf numFmtId="0" fontId="0" fillId="0" borderId="12" xfId="2" applyFont="1" applyBorder="1"/>
    <xf numFmtId="164" fontId="0" fillId="0" borderId="12" xfId="3" applyFont="1" applyFill="1" applyBorder="1"/>
    <xf numFmtId="165" fontId="0" fillId="0" borderId="0" xfId="2" applyNumberFormat="1" applyFont="1"/>
    <xf numFmtId="2" fontId="0" fillId="2" borderId="1" xfId="3" applyNumberFormat="1" applyFont="1" applyFill="1" applyBorder="1"/>
    <xf numFmtId="164" fontId="0" fillId="2" borderId="1" xfId="3" applyFont="1" applyFill="1" applyBorder="1"/>
    <xf numFmtId="164" fontId="0" fillId="0" borderId="1" xfId="2" applyNumberFormat="1" applyFont="1" applyBorder="1"/>
    <xf numFmtId="0" fontId="0" fillId="0" borderId="13" xfId="2" applyFont="1" applyBorder="1"/>
    <xf numFmtId="0" fontId="0" fillId="0" borderId="14" xfId="2" applyFont="1" applyBorder="1"/>
    <xf numFmtId="164" fontId="3" fillId="0" borderId="14" xfId="3" applyFont="1" applyFill="1" applyBorder="1"/>
    <xf numFmtId="2" fontId="3" fillId="0" borderId="14" xfId="3" applyNumberFormat="1" applyFont="1" applyFill="1" applyBorder="1"/>
    <xf numFmtId="165" fontId="0" fillId="0" borderId="3" xfId="3" applyNumberFormat="1" applyFont="1" applyFill="1" applyBorder="1" applyAlignment="1">
      <alignment horizontal="center" wrapText="1"/>
    </xf>
    <xf numFmtId="2" fontId="0" fillId="0" borderId="1" xfId="2" applyNumberFormat="1" applyFont="1" applyBorder="1"/>
    <xf numFmtId="2" fontId="0" fillId="0" borderId="16" xfId="2" applyNumberFormat="1" applyFont="1" applyBorder="1"/>
    <xf numFmtId="2" fontId="0" fillId="0" borderId="9" xfId="2" applyNumberFormat="1" applyFont="1" applyBorder="1"/>
    <xf numFmtId="2" fontId="0" fillId="2" borderId="9" xfId="3" applyNumberFormat="1" applyFont="1" applyFill="1" applyBorder="1"/>
    <xf numFmtId="164" fontId="0" fillId="2" borderId="9" xfId="3" applyFont="1" applyFill="1" applyBorder="1"/>
    <xf numFmtId="166" fontId="0" fillId="0" borderId="1" xfId="3" applyNumberFormat="1" applyFont="1" applyFill="1" applyBorder="1"/>
    <xf numFmtId="165" fontId="0" fillId="0" borderId="5" xfId="3" applyNumberFormat="1" applyFont="1" applyFill="1" applyBorder="1"/>
    <xf numFmtId="2" fontId="0" fillId="2" borderId="5" xfId="3" applyNumberFormat="1" applyFont="1" applyFill="1" applyBorder="1"/>
    <xf numFmtId="164" fontId="0" fillId="2" borderId="5" xfId="3" applyFont="1" applyFill="1" applyBorder="1"/>
    <xf numFmtId="165" fontId="0" fillId="4" borderId="15" xfId="3" applyNumberFormat="1" applyFont="1" applyFill="1" applyBorder="1" applyAlignment="1">
      <alignment horizontal="center" wrapText="1"/>
    </xf>
    <xf numFmtId="0" fontId="0" fillId="0" borderId="6" xfId="2" applyFont="1" applyBorder="1"/>
    <xf numFmtId="0" fontId="0" fillId="0" borderId="7" xfId="2" applyFont="1" applyBorder="1"/>
    <xf numFmtId="165" fontId="0" fillId="0" borderId="7" xfId="3" applyNumberFormat="1" applyFont="1" applyFill="1" applyBorder="1"/>
    <xf numFmtId="2" fontId="0" fillId="2" borderId="7" xfId="3" applyNumberFormat="1" applyFont="1" applyFill="1" applyBorder="1"/>
    <xf numFmtId="164" fontId="0" fillId="2" borderId="7" xfId="3" applyFont="1" applyFill="1" applyBorder="1"/>
    <xf numFmtId="2" fontId="0" fillId="0" borderId="0" xfId="2" applyNumberFormat="1" applyFont="1"/>
    <xf numFmtId="164" fontId="0" fillId="0" borderId="0" xfId="2" applyNumberFormat="1" applyFont="1"/>
    <xf numFmtId="0" fontId="0" fillId="0" borderId="0" xfId="2" applyFont="1" applyAlignment="1">
      <alignment wrapText="1"/>
    </xf>
    <xf numFmtId="0" fontId="0" fillId="0" borderId="18" xfId="2" applyFont="1" applyBorder="1"/>
    <xf numFmtId="0" fontId="0" fillId="0" borderId="17" xfId="2" applyFont="1" applyBorder="1"/>
    <xf numFmtId="164" fontId="0" fillId="0" borderId="17" xfId="3" applyFont="1" applyFill="1" applyBorder="1"/>
    <xf numFmtId="2" fontId="2" fillId="2" borderId="17" xfId="3" applyNumberFormat="1" applyFill="1" applyBorder="1" applyAlignment="1">
      <alignment vertical="center"/>
    </xf>
    <xf numFmtId="164" fontId="0" fillId="2" borderId="17" xfId="3" applyFont="1" applyFill="1" applyBorder="1" applyAlignment="1">
      <alignment vertical="center"/>
    </xf>
    <xf numFmtId="0" fontId="0" fillId="0" borderId="20" xfId="2" applyFont="1" applyBorder="1"/>
    <xf numFmtId="0" fontId="0" fillId="0" borderId="21" xfId="2" applyFont="1" applyBorder="1"/>
    <xf numFmtId="164" fontId="0" fillId="0" borderId="21" xfId="3" applyFont="1" applyFill="1" applyBorder="1"/>
    <xf numFmtId="2" fontId="2" fillId="2" borderId="21" xfId="3" applyNumberFormat="1" applyFill="1" applyBorder="1" applyAlignment="1">
      <alignment vertical="center"/>
    </xf>
    <xf numFmtId="164" fontId="0" fillId="2" borderId="21" xfId="3" applyFont="1" applyFill="1" applyBorder="1" applyAlignment="1">
      <alignment vertical="center"/>
    </xf>
    <xf numFmtId="0" fontId="0" fillId="0" borderId="23" xfId="2" applyFont="1" applyBorder="1"/>
    <xf numFmtId="0" fontId="3" fillId="0" borderId="26" xfId="2" applyFont="1" applyBorder="1"/>
    <xf numFmtId="164" fontId="3" fillId="0" borderId="26" xfId="3" applyFont="1" applyFill="1" applyBorder="1" applyAlignment="1">
      <alignment horizontal="center" vertical="center"/>
    </xf>
    <xf numFmtId="0" fontId="0" fillId="0" borderId="28" xfId="2" applyFont="1" applyBorder="1"/>
    <xf numFmtId="0" fontId="0" fillId="0" borderId="29" xfId="2" applyFont="1" applyBorder="1"/>
    <xf numFmtId="0" fontId="0" fillId="0" borderId="30" xfId="2" applyFont="1" applyBorder="1"/>
    <xf numFmtId="0" fontId="3" fillId="0" borderId="31" xfId="2" applyFont="1" applyBorder="1"/>
    <xf numFmtId="0" fontId="3" fillId="0" borderId="32" xfId="2" applyFont="1" applyBorder="1"/>
    <xf numFmtId="164" fontId="3" fillId="0" borderId="32" xfId="3" applyFont="1" applyFill="1" applyBorder="1" applyAlignment="1">
      <alignment horizontal="center"/>
    </xf>
    <xf numFmtId="2" fontId="3" fillId="0" borderId="32" xfId="3" applyNumberFormat="1" applyFont="1" applyFill="1" applyBorder="1" applyAlignment="1">
      <alignment horizontal="center" vertical="center"/>
    </xf>
    <xf numFmtId="164" fontId="3" fillId="0" borderId="32" xfId="3" applyFont="1" applyFill="1" applyBorder="1" applyAlignment="1">
      <alignment horizontal="center" vertical="center"/>
    </xf>
    <xf numFmtId="164" fontId="2" fillId="2" borderId="17" xfId="3" applyFill="1" applyBorder="1" applyAlignment="1">
      <alignment vertical="center"/>
    </xf>
    <xf numFmtId="2" fontId="0" fillId="0" borderId="17" xfId="3" applyNumberFormat="1" applyFont="1" applyFill="1" applyBorder="1" applyAlignment="1">
      <alignment horizontal="right" vertical="center"/>
    </xf>
    <xf numFmtId="2" fontId="0" fillId="2" borderId="21" xfId="2" applyNumberFormat="1" applyFont="1" applyFill="1" applyBorder="1"/>
    <xf numFmtId="164" fontId="2" fillId="2" borderId="21" xfId="3" applyFill="1" applyBorder="1" applyAlignment="1">
      <alignment vertical="center"/>
    </xf>
    <xf numFmtId="164" fontId="3" fillId="0" borderId="26" xfId="2" applyNumberFormat="1" applyFont="1" applyBorder="1"/>
    <xf numFmtId="2" fontId="3" fillId="0" borderId="26" xfId="3" applyNumberFormat="1" applyFont="1" applyFill="1" applyBorder="1" applyAlignment="1">
      <alignment vertical="center"/>
    </xf>
    <xf numFmtId="0" fontId="0" fillId="0" borderId="31" xfId="2" applyFont="1" applyBorder="1"/>
    <xf numFmtId="0" fontId="0" fillId="0" borderId="25" xfId="2" applyFont="1" applyBorder="1"/>
    <xf numFmtId="0" fontId="2" fillId="0" borderId="32" xfId="2" applyFont="1" applyBorder="1"/>
    <xf numFmtId="0" fontId="0" fillId="0" borderId="34" xfId="2" applyFont="1" applyBorder="1"/>
    <xf numFmtId="164" fontId="3" fillId="0" borderId="32" xfId="2" applyNumberFormat="1" applyFont="1" applyBorder="1"/>
    <xf numFmtId="2" fontId="3" fillId="0" borderId="32" xfId="3" applyNumberFormat="1" applyFont="1" applyFill="1" applyBorder="1" applyAlignment="1">
      <alignment vertical="center"/>
    </xf>
    <xf numFmtId="164" fontId="3" fillId="0" borderId="32" xfId="3" applyFont="1" applyFill="1" applyBorder="1" applyAlignment="1">
      <alignment vertical="center"/>
    </xf>
    <xf numFmtId="0" fontId="0" fillId="0" borderId="26" xfId="2" applyFont="1" applyBorder="1"/>
    <xf numFmtId="2" fontId="0" fillId="2" borderId="17" xfId="3" applyNumberFormat="1" applyFont="1" applyFill="1" applyBorder="1" applyAlignment="1"/>
    <xf numFmtId="164" fontId="0" fillId="2" borderId="17" xfId="3" applyFont="1" applyFill="1" applyBorder="1" applyAlignment="1"/>
    <xf numFmtId="2" fontId="0" fillId="0" borderId="17" xfId="2" applyNumberFormat="1" applyFont="1" applyBorder="1"/>
    <xf numFmtId="2" fontId="0" fillId="2" borderId="21" xfId="3" applyNumberFormat="1" applyFont="1" applyFill="1" applyBorder="1" applyAlignment="1"/>
    <xf numFmtId="164" fontId="0" fillId="2" borderId="21" xfId="3" applyFont="1" applyFill="1" applyBorder="1" applyAlignment="1"/>
    <xf numFmtId="164" fontId="3" fillId="0" borderId="26" xfId="3" applyFont="1" applyFill="1" applyBorder="1"/>
    <xf numFmtId="0" fontId="0" fillId="0" borderId="32" xfId="2" applyFont="1" applyBorder="1"/>
    <xf numFmtId="164" fontId="3" fillId="0" borderId="32" xfId="3" applyFont="1" applyFill="1" applyBorder="1"/>
    <xf numFmtId="2" fontId="3" fillId="0" borderId="32" xfId="3" applyNumberFormat="1" applyFont="1" applyFill="1" applyBorder="1" applyAlignment="1">
      <alignment horizontal="center"/>
    </xf>
    <xf numFmtId="0" fontId="0" fillId="0" borderId="39" xfId="2" applyFont="1" applyBorder="1"/>
    <xf numFmtId="0" fontId="0" fillId="0" borderId="40" xfId="2" applyFont="1" applyBorder="1"/>
    <xf numFmtId="165" fontId="3" fillId="0" borderId="40" xfId="1" applyNumberFormat="1" applyFont="1" applyFill="1" applyBorder="1"/>
    <xf numFmtId="164" fontId="3" fillId="0" borderId="18" xfId="3" applyFont="1" applyFill="1" applyBorder="1" applyAlignment="1">
      <alignment horizontal="center"/>
    </xf>
    <xf numFmtId="164" fontId="3" fillId="0" borderId="40" xfId="3" applyFont="1" applyFill="1" applyBorder="1"/>
    <xf numFmtId="165" fontId="0" fillId="0" borderId="19" xfId="3" applyNumberFormat="1" applyFont="1" applyFill="1" applyBorder="1" applyAlignment="1">
      <alignment horizontal="center" vertical="center" wrapText="1"/>
    </xf>
    <xf numFmtId="2" fontId="0" fillId="2" borderId="17" xfId="3" applyNumberFormat="1" applyFont="1" applyFill="1" applyBorder="1"/>
    <xf numFmtId="164" fontId="0" fillId="2" borderId="17" xfId="3" applyFont="1" applyFill="1" applyBorder="1"/>
    <xf numFmtId="164" fontId="0" fillId="0" borderId="17" xfId="2" applyNumberFormat="1" applyFont="1" applyBorder="1"/>
    <xf numFmtId="2" fontId="0" fillId="2" borderId="21" xfId="3" applyNumberFormat="1" applyFont="1" applyFill="1" applyBorder="1"/>
    <xf numFmtId="164" fontId="0" fillId="2" borderId="21" xfId="3" applyFont="1" applyFill="1" applyBorder="1"/>
    <xf numFmtId="2" fontId="3" fillId="0" borderId="26" xfId="3" applyNumberFormat="1" applyFont="1" applyFill="1" applyBorder="1"/>
    <xf numFmtId="165" fontId="0" fillId="0" borderId="27" xfId="3" applyNumberFormat="1" applyFont="1" applyFill="1" applyBorder="1" applyAlignment="1">
      <alignment wrapText="1"/>
    </xf>
    <xf numFmtId="2" fontId="3" fillId="0" borderId="12" xfId="2" applyNumberFormat="1" applyFont="1" applyBorder="1"/>
    <xf numFmtId="2" fontId="3" fillId="0" borderId="12" xfId="3" applyNumberFormat="1" applyFont="1" applyFill="1" applyBorder="1"/>
    <xf numFmtId="0" fontId="5" fillId="4" borderId="41" xfId="0" applyFont="1" applyFill="1" applyBorder="1" applyAlignment="1">
      <alignment horizontal="center" vertical="center" wrapText="1"/>
    </xf>
    <xf numFmtId="0" fontId="0" fillId="0" borderId="42" xfId="2" applyFont="1" applyBorder="1"/>
    <xf numFmtId="0" fontId="0" fillId="0" borderId="43" xfId="2" applyFont="1" applyBorder="1"/>
    <xf numFmtId="164" fontId="0" fillId="0" borderId="43" xfId="2" applyNumberFormat="1" applyFont="1" applyBorder="1"/>
    <xf numFmtId="2" fontId="0" fillId="2" borderId="43" xfId="3" applyNumberFormat="1" applyFont="1" applyFill="1" applyBorder="1"/>
    <xf numFmtId="164" fontId="0" fillId="2" borderId="43" xfId="3" applyFont="1" applyFill="1" applyBorder="1"/>
    <xf numFmtId="0" fontId="0" fillId="0" borderId="46" xfId="2" applyFont="1" applyBorder="1"/>
    <xf numFmtId="0" fontId="3" fillId="0" borderId="47" xfId="2" applyFont="1" applyBorder="1"/>
    <xf numFmtId="164" fontId="3" fillId="0" borderId="1" xfId="2" applyNumberFormat="1" applyFont="1" applyBorder="1"/>
    <xf numFmtId="2" fontId="3" fillId="0" borderId="1" xfId="3" applyNumberFormat="1" applyFont="1" applyFill="1" applyBorder="1"/>
    <xf numFmtId="164" fontId="3" fillId="0" borderId="1" xfId="3" applyFont="1" applyFill="1" applyBorder="1"/>
    <xf numFmtId="164" fontId="0" fillId="0" borderId="21" xfId="2" applyNumberFormat="1" applyFont="1" applyBorder="1"/>
    <xf numFmtId="164" fontId="3" fillId="0" borderId="9" xfId="3" applyFont="1" applyFill="1" applyBorder="1"/>
    <xf numFmtId="2" fontId="3" fillId="0" borderId="9" xfId="3" applyNumberFormat="1" applyFont="1" applyFill="1" applyBorder="1"/>
    <xf numFmtId="49" fontId="0" fillId="0" borderId="49" xfId="3" applyNumberFormat="1" applyFont="1" applyFill="1" applyBorder="1" applyAlignment="1">
      <alignment horizontal="center" vertical="center" wrapText="1"/>
    </xf>
    <xf numFmtId="165" fontId="0" fillId="0" borderId="18" xfId="3" applyNumberFormat="1" applyFont="1" applyFill="1" applyBorder="1"/>
    <xf numFmtId="2" fontId="0" fillId="2" borderId="18" xfId="3" applyNumberFormat="1" applyFont="1" applyFill="1" applyBorder="1"/>
    <xf numFmtId="164" fontId="0" fillId="2" borderId="18" xfId="3" applyFont="1" applyFill="1" applyBorder="1"/>
    <xf numFmtId="165" fontId="0" fillId="4" borderId="38" xfId="3" applyNumberFormat="1" applyFont="1" applyFill="1" applyBorder="1" applyAlignment="1">
      <alignment horizontal="center" wrapText="1"/>
    </xf>
    <xf numFmtId="164" fontId="0" fillId="0" borderId="17" xfId="3" applyFont="1" applyFill="1" applyBorder="1" applyAlignment="1">
      <alignment horizontal="center" vertical="center"/>
    </xf>
    <xf numFmtId="164" fontId="0" fillId="0" borderId="26" xfId="3" applyFont="1" applyFill="1" applyBorder="1"/>
    <xf numFmtId="2" fontId="0" fillId="0" borderId="26" xfId="3" applyNumberFormat="1" applyFont="1" applyFill="1" applyBorder="1"/>
    <xf numFmtId="0" fontId="8" fillId="0" borderId="26" xfId="4" applyFont="1" applyBorder="1"/>
    <xf numFmtId="0" fontId="1" fillId="0" borderId="0" xfId="4"/>
    <xf numFmtId="0" fontId="1" fillId="0" borderId="50" xfId="4" applyBorder="1"/>
    <xf numFmtId="0" fontId="2" fillId="0" borderId="50" xfId="4" applyFont="1" applyBorder="1"/>
    <xf numFmtId="43" fontId="0" fillId="0" borderId="50" xfId="5" applyFont="1" applyBorder="1"/>
    <xf numFmtId="0" fontId="1" fillId="5" borderId="50" xfId="4" applyFill="1" applyBorder="1"/>
    <xf numFmtId="0" fontId="1" fillId="0" borderId="17" xfId="4" applyBorder="1"/>
    <xf numFmtId="0" fontId="2" fillId="0" borderId="17" xfId="4" applyFont="1" applyBorder="1"/>
    <xf numFmtId="43" fontId="0" fillId="0" borderId="17" xfId="5" applyFont="1" applyBorder="1"/>
    <xf numFmtId="0" fontId="1" fillId="5" borderId="17" xfId="4" applyFill="1" applyBorder="1"/>
    <xf numFmtId="43" fontId="0" fillId="0" borderId="17" xfId="5" applyFont="1" applyFill="1" applyBorder="1"/>
    <xf numFmtId="0" fontId="1" fillId="0" borderId="26" xfId="4" applyBorder="1"/>
    <xf numFmtId="0" fontId="2" fillId="0" borderId="26" xfId="4" applyFont="1" applyBorder="1"/>
    <xf numFmtId="43" fontId="8" fillId="0" borderId="26" xfId="5" applyFont="1" applyBorder="1"/>
    <xf numFmtId="0" fontId="1" fillId="0" borderId="21" xfId="4" applyBorder="1"/>
    <xf numFmtId="0" fontId="2" fillId="0" borderId="21" xfId="4" applyFont="1" applyBorder="1"/>
    <xf numFmtId="43" fontId="0" fillId="0" borderId="21" xfId="5" applyFont="1" applyFill="1" applyBorder="1"/>
    <xf numFmtId="0" fontId="1" fillId="5" borderId="21" xfId="4" applyFill="1" applyBorder="1"/>
    <xf numFmtId="43" fontId="8" fillId="0" borderId="26" xfId="4" applyNumberFormat="1" applyFont="1" applyBorder="1"/>
    <xf numFmtId="43" fontId="1" fillId="0" borderId="21" xfId="4" applyNumberFormat="1" applyBorder="1"/>
    <xf numFmtId="43" fontId="1" fillId="0" borderId="17" xfId="4" applyNumberFormat="1" applyBorder="1"/>
    <xf numFmtId="43" fontId="1" fillId="0" borderId="26" xfId="4" applyNumberFormat="1" applyBorder="1"/>
    <xf numFmtId="0" fontId="1" fillId="0" borderId="51" xfId="4" applyBorder="1"/>
    <xf numFmtId="0" fontId="8" fillId="0" borderId="51" xfId="4" applyFont="1" applyBorder="1"/>
    <xf numFmtId="0" fontId="2" fillId="0" borderId="51" xfId="4" applyFont="1" applyBorder="1"/>
    <xf numFmtId="43" fontId="8" fillId="0" borderId="51" xfId="5" applyFont="1" applyBorder="1"/>
    <xf numFmtId="43" fontId="8" fillId="0" borderId="51" xfId="4" applyNumberFormat="1" applyFont="1" applyBorder="1"/>
    <xf numFmtId="43" fontId="1" fillId="0" borderId="50" xfId="5" applyFont="1" applyBorder="1"/>
    <xf numFmtId="43" fontId="8" fillId="5" borderId="50" xfId="5" applyFont="1" applyFill="1" applyBorder="1"/>
    <xf numFmtId="43" fontId="8" fillId="5" borderId="50" xfId="4" applyNumberFormat="1" applyFont="1" applyFill="1" applyBorder="1"/>
    <xf numFmtId="43" fontId="1" fillId="0" borderId="17" xfId="5" applyFont="1" applyBorder="1"/>
    <xf numFmtId="43" fontId="8" fillId="5" borderId="17" xfId="5" applyFont="1" applyFill="1" applyBorder="1"/>
    <xf numFmtId="43" fontId="8" fillId="5" borderId="17" xfId="4" applyNumberFormat="1" applyFont="1" applyFill="1" applyBorder="1"/>
    <xf numFmtId="43" fontId="0" fillId="0" borderId="50" xfId="5" applyFont="1" applyFill="1" applyBorder="1"/>
    <xf numFmtId="43" fontId="9" fillId="0" borderId="51" xfId="5" applyFont="1" applyBorder="1"/>
    <xf numFmtId="0" fontId="10" fillId="0" borderId="0" xfId="4" applyFont="1"/>
    <xf numFmtId="0" fontId="11" fillId="0" borderId="0" xfId="4" applyFont="1"/>
    <xf numFmtId="0" fontId="2" fillId="0" borderId="0" xfId="4" applyFont="1"/>
    <xf numFmtId="0" fontId="1" fillId="0" borderId="52" xfId="4" applyBorder="1"/>
    <xf numFmtId="0" fontId="1" fillId="0" borderId="56" xfId="4" applyBorder="1"/>
    <xf numFmtId="0" fontId="1" fillId="0" borderId="24" xfId="4" applyBorder="1"/>
    <xf numFmtId="0" fontId="1" fillId="0" borderId="27" xfId="4" applyBorder="1"/>
    <xf numFmtId="0" fontId="8" fillId="0" borderId="26" xfId="4" applyFont="1" applyBorder="1" applyAlignment="1">
      <alignment horizontal="center"/>
    </xf>
    <xf numFmtId="0" fontId="1" fillId="0" borderId="22" xfId="4" applyBorder="1" applyAlignment="1">
      <alignment horizontal="center"/>
    </xf>
    <xf numFmtId="0" fontId="1" fillId="0" borderId="24" xfId="4" applyBorder="1" applyAlignment="1">
      <alignment horizontal="center"/>
    </xf>
    <xf numFmtId="0" fontId="1" fillId="0" borderId="27" xfId="4" applyBorder="1" applyAlignment="1">
      <alignment horizontal="center"/>
    </xf>
    <xf numFmtId="0" fontId="1" fillId="5" borderId="21" xfId="4" applyFill="1" applyBorder="1" applyAlignment="1">
      <alignment horizontal="center" vertical="center"/>
    </xf>
    <xf numFmtId="0" fontId="1" fillId="5" borderId="26" xfId="4" applyFill="1" applyBorder="1" applyAlignment="1">
      <alignment horizontal="center" vertical="center"/>
    </xf>
    <xf numFmtId="43" fontId="1" fillId="5" borderId="21" xfId="4" applyNumberFormat="1" applyFill="1" applyBorder="1" applyAlignment="1">
      <alignment horizontal="center" vertical="center"/>
    </xf>
    <xf numFmtId="0" fontId="1" fillId="0" borderId="53" xfId="4" applyBorder="1" applyAlignment="1">
      <alignment horizontal="center"/>
    </xf>
    <xf numFmtId="0" fontId="1" fillId="0" borderId="54" xfId="4" applyBorder="1" applyAlignment="1">
      <alignment horizontal="center"/>
    </xf>
    <xf numFmtId="0" fontId="1" fillId="0" borderId="55" xfId="4" applyBorder="1" applyAlignment="1">
      <alignment horizontal="center"/>
    </xf>
    <xf numFmtId="0" fontId="1" fillId="0" borderId="56" xfId="4" applyBorder="1" applyAlignment="1">
      <alignment horizontal="center"/>
    </xf>
    <xf numFmtId="49" fontId="0" fillId="0" borderId="22" xfId="3" applyNumberFormat="1" applyFont="1" applyFill="1" applyBorder="1" applyAlignment="1">
      <alignment horizontal="center" vertical="center" wrapText="1"/>
    </xf>
    <xf numFmtId="49" fontId="0" fillId="0" borderId="24" xfId="3" applyNumberFormat="1" applyFont="1" applyFill="1" applyBorder="1" applyAlignment="1">
      <alignment horizontal="center" vertical="center" wrapText="1"/>
    </xf>
    <xf numFmtId="49" fontId="0" fillId="0" borderId="33" xfId="3" applyNumberFormat="1" applyFont="1" applyFill="1" applyBorder="1" applyAlignment="1">
      <alignment horizontal="center" vertical="center" wrapText="1"/>
    </xf>
    <xf numFmtId="164" fontId="2" fillId="0" borderId="22" xfId="3" applyFill="1" applyBorder="1" applyAlignment="1">
      <alignment horizontal="center" vertical="center" wrapText="1"/>
    </xf>
    <xf numFmtId="164" fontId="2" fillId="0" borderId="24" xfId="3" applyFill="1" applyBorder="1" applyAlignment="1">
      <alignment horizontal="center" vertical="center" wrapText="1"/>
    </xf>
    <xf numFmtId="164" fontId="2" fillId="0" borderId="33" xfId="3" applyFill="1" applyBorder="1" applyAlignment="1">
      <alignment horizontal="center" vertical="center" wrapText="1"/>
    </xf>
    <xf numFmtId="165" fontId="0" fillId="0" borderId="22" xfId="3" applyNumberFormat="1" applyFont="1" applyFill="1" applyBorder="1" applyAlignment="1">
      <alignment horizontal="center" vertical="center" wrapText="1"/>
    </xf>
    <xf numFmtId="165" fontId="0" fillId="0" borderId="24" xfId="3" applyNumberFormat="1" applyFont="1" applyFill="1" applyBorder="1" applyAlignment="1">
      <alignment horizontal="center" vertical="center" wrapText="1"/>
    </xf>
    <xf numFmtId="165" fontId="0" fillId="0" borderId="27" xfId="3" applyNumberFormat="1" applyFont="1" applyFill="1" applyBorder="1" applyAlignment="1">
      <alignment horizontal="center" vertical="center" wrapText="1"/>
    </xf>
    <xf numFmtId="2" fontId="3" fillId="0" borderId="35" xfId="3" applyNumberFormat="1" applyFont="1" applyFill="1" applyBorder="1" applyAlignment="1">
      <alignment horizontal="center" vertical="center"/>
    </xf>
    <xf numFmtId="2" fontId="3" fillId="0" borderId="36" xfId="3" applyNumberFormat="1" applyFont="1" applyFill="1" applyBorder="1" applyAlignment="1">
      <alignment horizontal="center" vertical="center"/>
    </xf>
    <xf numFmtId="164" fontId="3" fillId="0" borderId="35" xfId="3" applyFont="1" applyFill="1" applyBorder="1" applyAlignment="1">
      <alignment horizontal="center" vertical="center"/>
    </xf>
    <xf numFmtId="164" fontId="3" fillId="0" borderId="36" xfId="3" applyFont="1" applyFill="1" applyBorder="1" applyAlignment="1">
      <alignment horizontal="center" vertical="center"/>
    </xf>
    <xf numFmtId="165" fontId="0" fillId="0" borderId="19" xfId="3" applyNumberFormat="1" applyFont="1" applyFill="1" applyBorder="1" applyAlignment="1">
      <alignment horizontal="center" wrapText="1"/>
    </xf>
    <xf numFmtId="165" fontId="0" fillId="0" borderId="37" xfId="3" applyNumberFormat="1" applyFont="1" applyFill="1" applyBorder="1" applyAlignment="1">
      <alignment horizontal="center" wrapText="1"/>
    </xf>
    <xf numFmtId="0" fontId="5" fillId="4" borderId="15" xfId="0" applyFont="1" applyFill="1" applyBorder="1" applyAlignment="1">
      <alignment horizontal="center" vertical="center" wrapText="1"/>
    </xf>
    <xf numFmtId="49" fontId="0" fillId="0" borderId="44" xfId="3" applyNumberFormat="1" applyFont="1" applyFill="1" applyBorder="1" applyAlignment="1">
      <alignment horizontal="center" vertical="center" wrapText="1"/>
    </xf>
    <xf numFmtId="49" fontId="0" fillId="0" borderId="45" xfId="3" applyNumberFormat="1" applyFont="1" applyFill="1" applyBorder="1" applyAlignment="1">
      <alignment horizontal="center" vertical="center" wrapText="1"/>
    </xf>
    <xf numFmtId="49" fontId="0" fillId="0" borderId="48" xfId="3" applyNumberFormat="1" applyFont="1" applyFill="1" applyBorder="1" applyAlignment="1">
      <alignment horizontal="center" vertical="center" wrapText="1"/>
    </xf>
    <xf numFmtId="49" fontId="0" fillId="0" borderId="27" xfId="3" applyNumberFormat="1" applyFont="1" applyFill="1" applyBorder="1" applyAlignment="1">
      <alignment horizontal="center" vertical="center" wrapText="1"/>
    </xf>
  </cellXfs>
  <cellStyles count="6">
    <cellStyle name="Bad" xfId="1" builtinId="27"/>
    <cellStyle name="Comma 2" xfId="3" xr:uid="{11C338BF-1137-4E12-B785-78918F036E05}"/>
    <cellStyle name="Comma 3" xfId="5" xr:uid="{914495BA-FC56-4484-B59D-0164F3C9599D}"/>
    <cellStyle name="Normal" xfId="0" builtinId="0"/>
    <cellStyle name="Normal 2" xfId="2" xr:uid="{269303F5-F855-4F87-8DBB-9229670379F9}"/>
    <cellStyle name="Normal 3" xfId="4" xr:uid="{D08B8C70-6B2F-4DD5-A731-FA84022367F6}"/>
  </cellStyles>
  <dxfs count="4">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SECTION1\1-1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ft.gov.uk/TSGB00/8-01-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arbonclear.sharepoint.com/Clients/Databases/CEDA%20v5/Categorisation%20Tools/Expenses%20Categorisation_Emissions%20Output_2017021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arbonclear.sharepoint.com/Clients/Clients%20AL/COTY/CR360%20System%20Implementation/Reporting%20Protocol/COTY%20Reporting%20Protocol_7october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SGB1998\SECTION1\1-13-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DATA"/>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5"/>
      <sheetName val="Button"/>
      <sheetName val="1997"/>
      <sheetName val="1998"/>
      <sheetName val="1999"/>
      <sheetName val="2000"/>
      <sheetName val="2001"/>
      <sheetName val="2002"/>
      <sheetName val="2003"/>
      <sheetName val="2004"/>
      <sheetName val="2005"/>
      <sheetName val="2006"/>
      <sheetName val="2007"/>
      <sheetName val="2008"/>
      <sheetName val="2009"/>
      <sheetName val="2010"/>
      <sheetName val="TIS-INDEX"/>
      <sheetName val="Admin"/>
      <sheetName val="Replacer"/>
      <sheetName val="8-01-98"/>
    </sheetNames>
    <definedNames>
      <definedName name="Dialog"/>
      <definedName name="dialog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egory_and_EF_Search"/>
      <sheetName val="Output_Search"/>
      <sheetName val="Conversions"/>
      <sheetName val="Database"/>
      <sheetName val="EF_Descriptions_(2)"/>
      <sheetName val="Sectors"/>
      <sheetName val="EF_Descriptions"/>
      <sheetName val="2002_Benchmark_I-O_Item_Output"/>
      <sheetName val="Category and EF Search"/>
      <sheetName val="Output Search"/>
      <sheetName val="EF Descriptions (2)"/>
      <sheetName val="EF Descriptions"/>
      <sheetName val="2002 Benchmark I-O Item Out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Quick_Links"/>
      <sheetName val="Document_Guide"/>
      <sheetName val="Reporting_Process_Chart"/>
      <sheetName val="Reporting_Timelines"/>
      <sheetName val="Dropdowns"/>
      <sheetName val="Environmental_Data_-_Scope_1"/>
      <sheetName val="Environmental_Data_-_Scope_2"/>
      <sheetName val="Environmental_Data_-_Scope_3"/>
      <sheetName val="Environmental_Mgt_Systems_Data"/>
      <sheetName val="Charitable_Giving_Data"/>
      <sheetName val="Benchmark_Data"/>
      <sheetName val="Waste_2014+_Process_Map"/>
      <sheetName val="Emission_Factors"/>
      <sheetName val="Scope_Map"/>
      <sheetName val="Scope_Exclusions"/>
      <sheetName val="Governance_Rules"/>
      <sheetName val="GHG_Criteria_Checklist"/>
      <sheetName val="Reduction_Opportunities"/>
      <sheetName val="Building_Energy_Reformat"/>
      <sheetName val="Quick Links"/>
      <sheetName val="Document Guide"/>
      <sheetName val="Reporting Process Chart"/>
      <sheetName val="Reporting Timelines"/>
      <sheetName val="Environmental Data - Scope 1"/>
      <sheetName val="Environmental Data - Scope 2"/>
      <sheetName val="Environmental Data - Scope 3"/>
      <sheetName val="Environmental Mgt Systems Data"/>
      <sheetName val="Charitable Giving Data"/>
      <sheetName val="Benchmark Data"/>
      <sheetName val="Waste 2014+ Process Map"/>
      <sheetName val="Emission Factors"/>
      <sheetName val="Scope Map"/>
      <sheetName val="Scope Exclusions"/>
      <sheetName val="Governance Rules"/>
      <sheetName val="GHG Criteria Checklist"/>
      <sheetName val="Reduction Opportunities"/>
      <sheetName val="Building Energy Refor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S-INDEX"/>
    </sheetNames>
    <sheetDataSet>
      <sheetData sheetId="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8397-4E40-462A-AD35-AB578AA5A5C5}">
  <sheetPr codeName="Sheet1">
    <tabColor theme="9"/>
  </sheetPr>
  <dimension ref="A1:Q358"/>
  <sheetViews>
    <sheetView tabSelected="1" topLeftCell="A219" workbookViewId="0">
      <selection activeCell="E245" sqref="E245"/>
    </sheetView>
  </sheetViews>
  <sheetFormatPr defaultRowHeight="15" x14ac:dyDescent="0.25"/>
  <cols>
    <col min="1" max="1" width="6.28515625" style="128" bestFit="1" customWidth="1"/>
    <col min="2" max="2" width="115.140625" style="128" bestFit="1" customWidth="1"/>
    <col min="3" max="3" width="25.7109375" style="128" bestFit="1" customWidth="1"/>
    <col min="4" max="4" width="41.7109375" style="128" bestFit="1" customWidth="1"/>
    <col min="5" max="5" width="24.28515625" style="128" bestFit="1" customWidth="1"/>
    <col min="6" max="6" width="12.42578125" style="128" bestFit="1" customWidth="1"/>
    <col min="7" max="7" width="24.7109375" style="128" bestFit="1" customWidth="1"/>
    <col min="8" max="8" width="13.85546875" style="128" bestFit="1" customWidth="1"/>
    <col min="9" max="11" width="9.140625" style="128"/>
    <col min="12" max="12" width="14.7109375" style="128" bestFit="1" customWidth="1"/>
    <col min="13" max="13" width="37.42578125" style="128" bestFit="1" customWidth="1"/>
    <col min="14" max="14" width="32.140625" style="128" bestFit="1" customWidth="1"/>
    <col min="15" max="15" width="27.28515625" style="128" bestFit="1" customWidth="1"/>
    <col min="16" max="16" width="35.28515625" style="128" bestFit="1" customWidth="1"/>
    <col min="17" max="17" width="34.42578125" style="128" bestFit="1" customWidth="1"/>
    <col min="18" max="18" width="22" style="128" bestFit="1" customWidth="1"/>
    <col min="19" max="16384" width="9.140625" style="128"/>
  </cols>
  <sheetData>
    <row r="1" spans="1:8" ht="15.75" thickBot="1" x14ac:dyDescent="0.3">
      <c r="A1" s="169" t="s">
        <v>0</v>
      </c>
      <c r="B1" s="169" t="s">
        <v>1</v>
      </c>
      <c r="C1" s="169" t="s">
        <v>2</v>
      </c>
      <c r="D1" s="169" t="s">
        <v>3</v>
      </c>
      <c r="E1" s="169" t="s">
        <v>4</v>
      </c>
      <c r="F1" s="169" t="s">
        <v>5</v>
      </c>
      <c r="G1" s="169" t="s">
        <v>6</v>
      </c>
      <c r="H1" s="169" t="s">
        <v>7</v>
      </c>
    </row>
    <row r="2" spans="1:8" x14ac:dyDescent="0.25">
      <c r="A2" s="129">
        <v>1</v>
      </c>
      <c r="B2" s="129" t="s">
        <v>8</v>
      </c>
      <c r="C2" s="130" t="s">
        <v>9</v>
      </c>
      <c r="D2" s="129" t="s">
        <v>10</v>
      </c>
      <c r="E2" s="131">
        <v>0</v>
      </c>
      <c r="F2" s="132"/>
      <c r="G2" s="132"/>
      <c r="H2" s="170"/>
    </row>
    <row r="3" spans="1:8" x14ac:dyDescent="0.25">
      <c r="A3" s="133">
        <v>1</v>
      </c>
      <c r="B3" s="133" t="s">
        <v>11</v>
      </c>
      <c r="C3" s="134" t="s">
        <v>9</v>
      </c>
      <c r="D3" s="133" t="s">
        <v>10</v>
      </c>
      <c r="E3" s="135">
        <v>0</v>
      </c>
      <c r="F3" s="136"/>
      <c r="G3" s="136"/>
      <c r="H3" s="171"/>
    </row>
    <row r="4" spans="1:8" x14ac:dyDescent="0.25">
      <c r="A4" s="133">
        <v>1</v>
      </c>
      <c r="B4" s="133" t="s">
        <v>12</v>
      </c>
      <c r="C4" s="134" t="s">
        <v>9</v>
      </c>
      <c r="D4" s="133" t="s">
        <v>10</v>
      </c>
      <c r="E4" s="135">
        <v>0</v>
      </c>
      <c r="F4" s="136"/>
      <c r="G4" s="136"/>
      <c r="H4" s="171"/>
    </row>
    <row r="5" spans="1:8" x14ac:dyDescent="0.25">
      <c r="A5" s="133">
        <v>1</v>
      </c>
      <c r="B5" s="133" t="s">
        <v>13</v>
      </c>
      <c r="C5" s="134" t="s">
        <v>9</v>
      </c>
      <c r="D5" s="133" t="s">
        <v>10</v>
      </c>
      <c r="E5" s="135">
        <v>0</v>
      </c>
      <c r="F5" s="136"/>
      <c r="G5" s="136"/>
      <c r="H5" s="171"/>
    </row>
    <row r="6" spans="1:8" x14ac:dyDescent="0.25">
      <c r="A6" s="133">
        <v>1</v>
      </c>
      <c r="B6" s="133" t="s">
        <v>14</v>
      </c>
      <c r="C6" s="134" t="s">
        <v>9</v>
      </c>
      <c r="D6" s="133" t="s">
        <v>10</v>
      </c>
      <c r="E6" s="135">
        <v>0</v>
      </c>
      <c r="F6" s="136"/>
      <c r="G6" s="136"/>
      <c r="H6" s="171"/>
    </row>
    <row r="7" spans="1:8" x14ac:dyDescent="0.25">
      <c r="A7" s="133">
        <v>1</v>
      </c>
      <c r="B7" s="133" t="s">
        <v>15</v>
      </c>
      <c r="C7" s="134" t="s">
        <v>9</v>
      </c>
      <c r="D7" s="133" t="s">
        <v>10</v>
      </c>
      <c r="E7" s="135">
        <v>0</v>
      </c>
      <c r="F7" s="136"/>
      <c r="G7" s="136"/>
      <c r="H7" s="171"/>
    </row>
    <row r="8" spans="1:8" x14ac:dyDescent="0.25">
      <c r="A8" s="133">
        <v>1</v>
      </c>
      <c r="B8" s="133" t="s">
        <v>16</v>
      </c>
      <c r="C8" s="134" t="s">
        <v>9</v>
      </c>
      <c r="D8" s="133" t="s">
        <v>10</v>
      </c>
      <c r="E8" s="135">
        <v>0</v>
      </c>
      <c r="F8" s="136"/>
      <c r="G8" s="136"/>
      <c r="H8" s="171"/>
    </row>
    <row r="9" spans="1:8" x14ac:dyDescent="0.25">
      <c r="A9" s="133">
        <v>1</v>
      </c>
      <c r="B9" s="133" t="s">
        <v>17</v>
      </c>
      <c r="C9" s="134" t="s">
        <v>9</v>
      </c>
      <c r="D9" s="133" t="s">
        <v>10</v>
      </c>
      <c r="E9" s="135">
        <v>0</v>
      </c>
      <c r="F9" s="136"/>
      <c r="G9" s="136"/>
      <c r="H9" s="171"/>
    </row>
    <row r="10" spans="1:8" x14ac:dyDescent="0.25">
      <c r="A10" s="133">
        <v>1</v>
      </c>
      <c r="B10" s="133" t="s">
        <v>18</v>
      </c>
      <c r="C10" s="134" t="s">
        <v>9</v>
      </c>
      <c r="D10" s="133" t="s">
        <v>10</v>
      </c>
      <c r="E10" s="135">
        <v>0</v>
      </c>
      <c r="F10" s="136"/>
      <c r="G10" s="136"/>
      <c r="H10" s="171"/>
    </row>
    <row r="11" spans="1:8" x14ac:dyDescent="0.25">
      <c r="A11" s="133">
        <v>1</v>
      </c>
      <c r="B11" s="133" t="s">
        <v>19</v>
      </c>
      <c r="C11" s="134" t="s">
        <v>9</v>
      </c>
      <c r="D11" s="133" t="s">
        <v>10</v>
      </c>
      <c r="E11" s="135">
        <v>0</v>
      </c>
      <c r="F11" s="136"/>
      <c r="G11" s="136"/>
      <c r="H11" s="171"/>
    </row>
    <row r="12" spans="1:8" x14ac:dyDescent="0.25">
      <c r="A12" s="133">
        <v>1</v>
      </c>
      <c r="B12" s="133" t="s">
        <v>20</v>
      </c>
      <c r="C12" s="134" t="s">
        <v>9</v>
      </c>
      <c r="D12" s="133" t="s">
        <v>10</v>
      </c>
      <c r="E12" s="135">
        <v>0</v>
      </c>
      <c r="F12" s="136"/>
      <c r="G12" s="136"/>
      <c r="H12" s="171"/>
    </row>
    <row r="13" spans="1:8" x14ac:dyDescent="0.25">
      <c r="A13" s="133">
        <v>1</v>
      </c>
      <c r="B13" s="133" t="s">
        <v>21</v>
      </c>
      <c r="C13" s="134" t="s">
        <v>9</v>
      </c>
      <c r="D13" s="133" t="s">
        <v>10</v>
      </c>
      <c r="E13" s="135">
        <v>77.73</v>
      </c>
      <c r="F13" s="136"/>
      <c r="G13" s="136"/>
      <c r="H13" s="171"/>
    </row>
    <row r="14" spans="1:8" x14ac:dyDescent="0.25">
      <c r="A14" s="133">
        <v>1</v>
      </c>
      <c r="B14" s="133" t="s">
        <v>22</v>
      </c>
      <c r="C14" s="134" t="s">
        <v>9</v>
      </c>
      <c r="D14" s="133" t="s">
        <v>10</v>
      </c>
      <c r="E14" s="135">
        <v>0</v>
      </c>
      <c r="F14" s="136"/>
      <c r="G14" s="136"/>
      <c r="H14" s="171"/>
    </row>
    <row r="15" spans="1:8" x14ac:dyDescent="0.25">
      <c r="A15" s="133">
        <v>1</v>
      </c>
      <c r="B15" s="133" t="s">
        <v>23</v>
      </c>
      <c r="C15" s="134" t="s">
        <v>9</v>
      </c>
      <c r="D15" s="133" t="s">
        <v>10</v>
      </c>
      <c r="E15" s="135">
        <v>0</v>
      </c>
      <c r="F15" s="136"/>
      <c r="G15" s="136"/>
      <c r="H15" s="171"/>
    </row>
    <row r="16" spans="1:8" x14ac:dyDescent="0.25">
      <c r="A16" s="133">
        <v>1</v>
      </c>
      <c r="B16" s="133" t="s">
        <v>24</v>
      </c>
      <c r="C16" s="134" t="s">
        <v>9</v>
      </c>
      <c r="D16" s="133" t="s">
        <v>10</v>
      </c>
      <c r="E16" s="135">
        <v>0</v>
      </c>
      <c r="F16" s="136"/>
      <c r="G16" s="136"/>
      <c r="H16" s="171"/>
    </row>
    <row r="17" spans="1:8" x14ac:dyDescent="0.25">
      <c r="A17" s="133">
        <v>1</v>
      </c>
      <c r="B17" s="133" t="s">
        <v>25</v>
      </c>
      <c r="C17" s="134" t="s">
        <v>9</v>
      </c>
      <c r="D17" s="133" t="s">
        <v>10</v>
      </c>
      <c r="E17" s="135">
        <v>0</v>
      </c>
      <c r="F17" s="136"/>
      <c r="G17" s="136"/>
      <c r="H17" s="171"/>
    </row>
    <row r="18" spans="1:8" x14ac:dyDescent="0.25">
      <c r="A18" s="133">
        <v>1</v>
      </c>
      <c r="B18" s="133" t="s">
        <v>26</v>
      </c>
      <c r="C18" s="134" t="s">
        <v>9</v>
      </c>
      <c r="D18" s="133" t="s">
        <v>10</v>
      </c>
      <c r="E18" s="135">
        <v>0</v>
      </c>
      <c r="F18" s="136"/>
      <c r="G18" s="136"/>
      <c r="H18" s="171"/>
    </row>
    <row r="19" spans="1:8" x14ac:dyDescent="0.25">
      <c r="A19" s="133">
        <v>1</v>
      </c>
      <c r="B19" s="133" t="s">
        <v>27</v>
      </c>
      <c r="C19" s="134" t="s">
        <v>9</v>
      </c>
      <c r="D19" s="133" t="s">
        <v>10</v>
      </c>
      <c r="E19" s="135">
        <v>9.31</v>
      </c>
      <c r="F19" s="136"/>
      <c r="G19" s="136"/>
      <c r="H19" s="171"/>
    </row>
    <row r="20" spans="1:8" x14ac:dyDescent="0.25">
      <c r="A20" s="133">
        <v>1</v>
      </c>
      <c r="B20" s="133" t="s">
        <v>28</v>
      </c>
      <c r="C20" s="134" t="s">
        <v>9</v>
      </c>
      <c r="D20" s="133" t="s">
        <v>10</v>
      </c>
      <c r="E20" s="135">
        <v>0</v>
      </c>
      <c r="F20" s="136"/>
      <c r="G20" s="136"/>
      <c r="H20" s="171"/>
    </row>
    <row r="21" spans="1:8" x14ac:dyDescent="0.25">
      <c r="A21" s="133">
        <v>1</v>
      </c>
      <c r="B21" s="133" t="s">
        <v>29</v>
      </c>
      <c r="C21" s="134" t="s">
        <v>9</v>
      </c>
      <c r="D21" s="133" t="s">
        <v>10</v>
      </c>
      <c r="E21" s="137">
        <v>0</v>
      </c>
      <c r="F21" s="136"/>
      <c r="G21" s="136"/>
      <c r="H21" s="171"/>
    </row>
    <row r="22" spans="1:8" ht="15.75" thickBot="1" x14ac:dyDescent="0.3">
      <c r="A22" s="138">
        <v>1</v>
      </c>
      <c r="B22" s="127" t="s">
        <v>30</v>
      </c>
      <c r="C22" s="139" t="s">
        <v>9</v>
      </c>
      <c r="D22" s="138" t="s">
        <v>10</v>
      </c>
      <c r="E22" s="140">
        <f>SUM(E2:E21)</f>
        <v>87.04</v>
      </c>
      <c r="F22" s="140">
        <v>107.06</v>
      </c>
      <c r="G22" s="127">
        <f>E22-F22</f>
        <v>-20.019999999999996</v>
      </c>
      <c r="H22" s="172"/>
    </row>
    <row r="23" spans="1:8" x14ac:dyDescent="0.25">
      <c r="A23" s="141">
        <v>1</v>
      </c>
      <c r="B23" s="141" t="s">
        <v>31</v>
      </c>
      <c r="C23" s="142" t="s">
        <v>9</v>
      </c>
      <c r="D23" s="141" t="s">
        <v>10</v>
      </c>
      <c r="E23" s="143">
        <v>0</v>
      </c>
      <c r="F23" s="144"/>
      <c r="G23" s="144"/>
      <c r="H23" s="170"/>
    </row>
    <row r="24" spans="1:8" x14ac:dyDescent="0.25">
      <c r="A24" s="133">
        <v>1</v>
      </c>
      <c r="B24" s="133" t="s">
        <v>32</v>
      </c>
      <c r="C24" s="134" t="s">
        <v>9</v>
      </c>
      <c r="D24" s="133" t="s">
        <v>10</v>
      </c>
      <c r="E24" s="137">
        <v>0</v>
      </c>
      <c r="F24" s="136"/>
      <c r="G24" s="136"/>
      <c r="H24" s="171"/>
    </row>
    <row r="25" spans="1:8" x14ac:dyDescent="0.25">
      <c r="A25" s="133">
        <v>1</v>
      </c>
      <c r="B25" s="133" t="s">
        <v>33</v>
      </c>
      <c r="C25" s="134" t="s">
        <v>9</v>
      </c>
      <c r="D25" s="133" t="s">
        <v>10</v>
      </c>
      <c r="E25" s="137">
        <v>0</v>
      </c>
      <c r="F25" s="136"/>
      <c r="G25" s="136"/>
      <c r="H25" s="171"/>
    </row>
    <row r="26" spans="1:8" x14ac:dyDescent="0.25">
      <c r="A26" s="133">
        <v>1</v>
      </c>
      <c r="B26" s="133" t="s">
        <v>34</v>
      </c>
      <c r="C26" s="134" t="s">
        <v>9</v>
      </c>
      <c r="D26" s="133" t="s">
        <v>10</v>
      </c>
      <c r="E26" s="137">
        <v>0</v>
      </c>
      <c r="F26" s="136"/>
      <c r="G26" s="136"/>
      <c r="H26" s="171"/>
    </row>
    <row r="27" spans="1:8" x14ac:dyDescent="0.25">
      <c r="A27" s="133">
        <v>1</v>
      </c>
      <c r="B27" s="133" t="s">
        <v>35</v>
      </c>
      <c r="C27" s="134" t="s">
        <v>9</v>
      </c>
      <c r="D27" s="133" t="s">
        <v>10</v>
      </c>
      <c r="E27" s="137">
        <v>0</v>
      </c>
      <c r="F27" s="136"/>
      <c r="G27" s="136"/>
      <c r="H27" s="171"/>
    </row>
    <row r="28" spans="1:8" x14ac:dyDescent="0.25">
      <c r="A28" s="133">
        <v>1</v>
      </c>
      <c r="B28" s="133" t="s">
        <v>36</v>
      </c>
      <c r="C28" s="134" t="s">
        <v>9</v>
      </c>
      <c r="D28" s="133" t="s">
        <v>10</v>
      </c>
      <c r="E28" s="137">
        <v>0</v>
      </c>
      <c r="F28" s="136"/>
      <c r="G28" s="136"/>
      <c r="H28" s="171"/>
    </row>
    <row r="29" spans="1:8" x14ac:dyDescent="0.25">
      <c r="A29" s="133">
        <v>1</v>
      </c>
      <c r="B29" s="133" t="s">
        <v>37</v>
      </c>
      <c r="C29" s="134" t="s">
        <v>9</v>
      </c>
      <c r="D29" s="133" t="s">
        <v>10</v>
      </c>
      <c r="E29" s="137">
        <v>0</v>
      </c>
      <c r="F29" s="136"/>
      <c r="G29" s="136"/>
      <c r="H29" s="171"/>
    </row>
    <row r="30" spans="1:8" x14ac:dyDescent="0.25">
      <c r="A30" s="133">
        <v>1</v>
      </c>
      <c r="B30" s="133" t="s">
        <v>38</v>
      </c>
      <c r="C30" s="134" t="s">
        <v>9</v>
      </c>
      <c r="D30" s="133" t="s">
        <v>10</v>
      </c>
      <c r="E30" s="137">
        <v>0</v>
      </c>
      <c r="F30" s="136"/>
      <c r="G30" s="136"/>
      <c r="H30" s="171"/>
    </row>
    <row r="31" spans="1:8" x14ac:dyDescent="0.25">
      <c r="A31" s="133">
        <v>1</v>
      </c>
      <c r="B31" s="133" t="s">
        <v>39</v>
      </c>
      <c r="C31" s="134" t="s">
        <v>9</v>
      </c>
      <c r="D31" s="133" t="s">
        <v>10</v>
      </c>
      <c r="E31" s="137">
        <v>0</v>
      </c>
      <c r="F31" s="136"/>
      <c r="G31" s="136"/>
      <c r="H31" s="171"/>
    </row>
    <row r="32" spans="1:8" x14ac:dyDescent="0.25">
      <c r="A32" s="133">
        <v>1</v>
      </c>
      <c r="B32" s="133" t="s">
        <v>40</v>
      </c>
      <c r="C32" s="134" t="s">
        <v>9</v>
      </c>
      <c r="D32" s="133" t="s">
        <v>10</v>
      </c>
      <c r="E32" s="137">
        <v>0</v>
      </c>
      <c r="F32" s="136"/>
      <c r="G32" s="136"/>
      <c r="H32" s="171"/>
    </row>
    <row r="33" spans="1:8" x14ac:dyDescent="0.25">
      <c r="A33" s="133">
        <v>1</v>
      </c>
      <c r="B33" s="133" t="s">
        <v>41</v>
      </c>
      <c r="C33" s="134" t="s">
        <v>9</v>
      </c>
      <c r="D33" s="133" t="s">
        <v>10</v>
      </c>
      <c r="E33" s="137">
        <v>0</v>
      </c>
      <c r="F33" s="136"/>
      <c r="G33" s="136"/>
      <c r="H33" s="171"/>
    </row>
    <row r="34" spans="1:8" x14ac:dyDescent="0.25">
      <c r="A34" s="133">
        <v>1</v>
      </c>
      <c r="B34" s="133" t="s">
        <v>42</v>
      </c>
      <c r="C34" s="134" t="s">
        <v>9</v>
      </c>
      <c r="D34" s="133" t="s">
        <v>10</v>
      </c>
      <c r="E34" s="135">
        <v>0.5</v>
      </c>
      <c r="F34" s="136"/>
      <c r="G34" s="136"/>
      <c r="H34" s="171"/>
    </row>
    <row r="35" spans="1:8" x14ac:dyDescent="0.25">
      <c r="A35" s="133">
        <v>1</v>
      </c>
      <c r="B35" s="133" t="s">
        <v>43</v>
      </c>
      <c r="C35" s="134" t="s">
        <v>9</v>
      </c>
      <c r="D35" s="133" t="s">
        <v>10</v>
      </c>
      <c r="E35" s="137">
        <v>0</v>
      </c>
      <c r="F35" s="136"/>
      <c r="G35" s="136"/>
      <c r="H35" s="171"/>
    </row>
    <row r="36" spans="1:8" x14ac:dyDescent="0.25">
      <c r="A36" s="133">
        <v>1</v>
      </c>
      <c r="B36" s="133" t="s">
        <v>44</v>
      </c>
      <c r="C36" s="134" t="s">
        <v>9</v>
      </c>
      <c r="D36" s="133" t="s">
        <v>10</v>
      </c>
      <c r="E36" s="137">
        <v>0</v>
      </c>
      <c r="F36" s="136"/>
      <c r="G36" s="136"/>
      <c r="H36" s="171"/>
    </row>
    <row r="37" spans="1:8" x14ac:dyDescent="0.25">
      <c r="A37" s="133">
        <v>1</v>
      </c>
      <c r="B37" s="133" t="s">
        <v>45</v>
      </c>
      <c r="C37" s="134" t="s">
        <v>9</v>
      </c>
      <c r="D37" s="133" t="s">
        <v>10</v>
      </c>
      <c r="E37" s="137">
        <v>0</v>
      </c>
      <c r="F37" s="136"/>
      <c r="G37" s="136"/>
      <c r="H37" s="171"/>
    </row>
    <row r="38" spans="1:8" x14ac:dyDescent="0.25">
      <c r="A38" s="133">
        <v>1</v>
      </c>
      <c r="B38" s="133" t="s">
        <v>46</v>
      </c>
      <c r="C38" s="134" t="s">
        <v>9</v>
      </c>
      <c r="D38" s="133" t="s">
        <v>10</v>
      </c>
      <c r="E38" s="137">
        <v>0</v>
      </c>
      <c r="F38" s="136"/>
      <c r="G38" s="136"/>
      <c r="H38" s="171"/>
    </row>
    <row r="39" spans="1:8" x14ac:dyDescent="0.25">
      <c r="A39" s="133">
        <v>1</v>
      </c>
      <c r="B39" s="133" t="s">
        <v>47</v>
      </c>
      <c r="C39" s="134" t="s">
        <v>9</v>
      </c>
      <c r="D39" s="133" t="s">
        <v>10</v>
      </c>
      <c r="E39" s="137">
        <v>0</v>
      </c>
      <c r="F39" s="136"/>
      <c r="G39" s="136"/>
      <c r="H39" s="171"/>
    </row>
    <row r="40" spans="1:8" x14ac:dyDescent="0.25">
      <c r="A40" s="133">
        <v>1</v>
      </c>
      <c r="B40" s="133" t="s">
        <v>48</v>
      </c>
      <c r="C40" s="134" t="s">
        <v>9</v>
      </c>
      <c r="D40" s="133" t="s">
        <v>10</v>
      </c>
      <c r="E40" s="137">
        <v>0</v>
      </c>
      <c r="F40" s="136"/>
      <c r="G40" s="136"/>
      <c r="H40" s="171"/>
    </row>
    <row r="41" spans="1:8" x14ac:dyDescent="0.25">
      <c r="A41" s="133">
        <v>1</v>
      </c>
      <c r="B41" s="133" t="s">
        <v>49</v>
      </c>
      <c r="C41" s="134" t="s">
        <v>9</v>
      </c>
      <c r="D41" s="133" t="s">
        <v>10</v>
      </c>
      <c r="E41" s="137">
        <v>0</v>
      </c>
      <c r="F41" s="136"/>
      <c r="G41" s="136"/>
      <c r="H41" s="171"/>
    </row>
    <row r="42" spans="1:8" x14ac:dyDescent="0.25">
      <c r="A42" s="133">
        <v>1</v>
      </c>
      <c r="B42" s="133" t="s">
        <v>50</v>
      </c>
      <c r="C42" s="134" t="s">
        <v>9</v>
      </c>
      <c r="D42" s="133" t="s">
        <v>10</v>
      </c>
      <c r="E42" s="137">
        <v>0</v>
      </c>
      <c r="F42" s="136"/>
      <c r="G42" s="136"/>
      <c r="H42" s="171"/>
    </row>
    <row r="43" spans="1:8" ht="15.75" thickBot="1" x14ac:dyDescent="0.3">
      <c r="A43" s="138">
        <v>1</v>
      </c>
      <c r="B43" s="127" t="s">
        <v>51</v>
      </c>
      <c r="C43" s="139" t="s">
        <v>9</v>
      </c>
      <c r="D43" s="138" t="s">
        <v>10</v>
      </c>
      <c r="E43" s="145">
        <f>SUM(E23:E42)</f>
        <v>0.5</v>
      </c>
      <c r="F43" s="140">
        <v>0.38</v>
      </c>
      <c r="G43" s="145">
        <f>E43-F43</f>
        <v>0.12</v>
      </c>
      <c r="H43" s="172"/>
    </row>
    <row r="44" spans="1:8" x14ac:dyDescent="0.25">
      <c r="A44" s="141">
        <v>1</v>
      </c>
      <c r="B44" s="141" t="s">
        <v>52</v>
      </c>
      <c r="C44" s="142" t="s">
        <v>9</v>
      </c>
      <c r="D44" s="141" t="s">
        <v>53</v>
      </c>
      <c r="E44" s="146">
        <v>0</v>
      </c>
      <c r="F44" s="144"/>
      <c r="G44" s="144"/>
      <c r="H44" s="170"/>
    </row>
    <row r="45" spans="1:8" x14ac:dyDescent="0.25">
      <c r="A45" s="133">
        <v>1</v>
      </c>
      <c r="B45" s="133" t="s">
        <v>54</v>
      </c>
      <c r="C45" s="134" t="s">
        <v>9</v>
      </c>
      <c r="D45" s="133" t="s">
        <v>53</v>
      </c>
      <c r="E45" s="147">
        <v>0</v>
      </c>
      <c r="F45" s="136"/>
      <c r="G45" s="136"/>
      <c r="H45" s="171"/>
    </row>
    <row r="46" spans="1:8" x14ac:dyDescent="0.25">
      <c r="A46" s="133">
        <v>1</v>
      </c>
      <c r="B46" s="133" t="s">
        <v>55</v>
      </c>
      <c r="C46" s="134" t="s">
        <v>9</v>
      </c>
      <c r="D46" s="133" t="s">
        <v>53</v>
      </c>
      <c r="E46" s="147">
        <v>0</v>
      </c>
      <c r="F46" s="136"/>
      <c r="G46" s="136"/>
      <c r="H46" s="171"/>
    </row>
    <row r="47" spans="1:8" x14ac:dyDescent="0.25">
      <c r="A47" s="133">
        <v>1</v>
      </c>
      <c r="B47" s="133" t="s">
        <v>56</v>
      </c>
      <c r="C47" s="134" t="s">
        <v>9</v>
      </c>
      <c r="D47" s="133" t="s">
        <v>53</v>
      </c>
      <c r="E47" s="147">
        <v>0</v>
      </c>
      <c r="F47" s="136"/>
      <c r="G47" s="136"/>
      <c r="H47" s="171"/>
    </row>
    <row r="48" spans="1:8" x14ac:dyDescent="0.25">
      <c r="A48" s="133">
        <v>1</v>
      </c>
      <c r="B48" s="133" t="s">
        <v>57</v>
      </c>
      <c r="C48" s="134" t="s">
        <v>9</v>
      </c>
      <c r="D48" s="133" t="s">
        <v>53</v>
      </c>
      <c r="E48" s="147">
        <v>0</v>
      </c>
      <c r="F48" s="136"/>
      <c r="G48" s="136"/>
      <c r="H48" s="171"/>
    </row>
    <row r="49" spans="1:8" x14ac:dyDescent="0.25">
      <c r="A49" s="133">
        <v>1</v>
      </c>
      <c r="B49" s="133" t="s">
        <v>58</v>
      </c>
      <c r="C49" s="134" t="s">
        <v>9</v>
      </c>
      <c r="D49" s="133" t="s">
        <v>53</v>
      </c>
      <c r="E49" s="147">
        <v>0</v>
      </c>
      <c r="F49" s="136"/>
      <c r="G49" s="136"/>
      <c r="H49" s="171"/>
    </row>
    <row r="50" spans="1:8" x14ac:dyDescent="0.25">
      <c r="A50" s="133">
        <v>1</v>
      </c>
      <c r="B50" s="133" t="s">
        <v>59</v>
      </c>
      <c r="C50" s="134" t="s">
        <v>9</v>
      </c>
      <c r="D50" s="133" t="s">
        <v>53</v>
      </c>
      <c r="E50" s="147">
        <v>0</v>
      </c>
      <c r="F50" s="136"/>
      <c r="G50" s="136"/>
      <c r="H50" s="171"/>
    </row>
    <row r="51" spans="1:8" x14ac:dyDescent="0.25">
      <c r="A51" s="133">
        <v>1</v>
      </c>
      <c r="B51" s="133" t="s">
        <v>60</v>
      </c>
      <c r="C51" s="134" t="s">
        <v>9</v>
      </c>
      <c r="D51" s="133" t="s">
        <v>53</v>
      </c>
      <c r="E51" s="147">
        <v>0</v>
      </c>
      <c r="F51" s="136"/>
      <c r="G51" s="136"/>
      <c r="H51" s="171"/>
    </row>
    <row r="52" spans="1:8" x14ac:dyDescent="0.25">
      <c r="A52" s="133">
        <v>1</v>
      </c>
      <c r="B52" s="133" t="s">
        <v>61</v>
      </c>
      <c r="C52" s="134" t="s">
        <v>9</v>
      </c>
      <c r="D52" s="133" t="s">
        <v>53</v>
      </c>
      <c r="E52" s="147">
        <v>0</v>
      </c>
      <c r="F52" s="136"/>
      <c r="G52" s="136"/>
      <c r="H52" s="171"/>
    </row>
    <row r="53" spans="1:8" x14ac:dyDescent="0.25">
      <c r="A53" s="133">
        <v>1</v>
      </c>
      <c r="B53" s="133" t="s">
        <v>62</v>
      </c>
      <c r="C53" s="134" t="s">
        <v>9</v>
      </c>
      <c r="D53" s="133" t="s">
        <v>53</v>
      </c>
      <c r="E53" s="147">
        <v>0</v>
      </c>
      <c r="F53" s="136"/>
      <c r="G53" s="136"/>
      <c r="H53" s="171"/>
    </row>
    <row r="54" spans="1:8" x14ac:dyDescent="0.25">
      <c r="A54" s="133">
        <v>1</v>
      </c>
      <c r="B54" s="133" t="s">
        <v>63</v>
      </c>
      <c r="C54" s="134" t="s">
        <v>9</v>
      </c>
      <c r="D54" s="133" t="s">
        <v>53</v>
      </c>
      <c r="E54" s="147">
        <v>0</v>
      </c>
      <c r="F54" s="136"/>
      <c r="G54" s="136"/>
      <c r="H54" s="171"/>
    </row>
    <row r="55" spans="1:8" x14ac:dyDescent="0.25">
      <c r="A55" s="133">
        <v>1</v>
      </c>
      <c r="B55" s="133" t="s">
        <v>64</v>
      </c>
      <c r="C55" s="134" t="s">
        <v>9</v>
      </c>
      <c r="D55" s="133" t="s">
        <v>53</v>
      </c>
      <c r="E55" s="147">
        <v>0</v>
      </c>
      <c r="F55" s="136"/>
      <c r="G55" s="136"/>
      <c r="H55" s="171"/>
    </row>
    <row r="56" spans="1:8" x14ac:dyDescent="0.25">
      <c r="A56" s="133">
        <v>1</v>
      </c>
      <c r="B56" s="133" t="s">
        <v>65</v>
      </c>
      <c r="C56" s="134" t="s">
        <v>9</v>
      </c>
      <c r="D56" s="133" t="s">
        <v>53</v>
      </c>
      <c r="E56" s="147">
        <v>0</v>
      </c>
      <c r="F56" s="136"/>
      <c r="G56" s="136"/>
      <c r="H56" s="171"/>
    </row>
    <row r="57" spans="1:8" x14ac:dyDescent="0.25">
      <c r="A57" s="133">
        <v>1</v>
      </c>
      <c r="B57" s="133" t="s">
        <v>66</v>
      </c>
      <c r="C57" s="134" t="s">
        <v>9</v>
      </c>
      <c r="D57" s="133" t="s">
        <v>53</v>
      </c>
      <c r="E57" s="147">
        <v>0</v>
      </c>
      <c r="F57" s="136"/>
      <c r="G57" s="136"/>
      <c r="H57" s="171"/>
    </row>
    <row r="58" spans="1:8" x14ac:dyDescent="0.25">
      <c r="A58" s="133">
        <v>1</v>
      </c>
      <c r="B58" s="133" t="s">
        <v>67</v>
      </c>
      <c r="C58" s="134" t="s">
        <v>9</v>
      </c>
      <c r="D58" s="133" t="s">
        <v>53</v>
      </c>
      <c r="E58" s="147">
        <v>0</v>
      </c>
      <c r="F58" s="136"/>
      <c r="G58" s="136"/>
      <c r="H58" s="171"/>
    </row>
    <row r="59" spans="1:8" x14ac:dyDescent="0.25">
      <c r="A59" s="133">
        <v>1</v>
      </c>
      <c r="B59" s="133" t="s">
        <v>68</v>
      </c>
      <c r="C59" s="134" t="s">
        <v>9</v>
      </c>
      <c r="D59" s="133" t="s">
        <v>53</v>
      </c>
      <c r="E59" s="147">
        <v>0</v>
      </c>
      <c r="F59" s="136"/>
      <c r="G59" s="136"/>
      <c r="H59" s="171"/>
    </row>
    <row r="60" spans="1:8" x14ac:dyDescent="0.25">
      <c r="A60" s="133">
        <v>1</v>
      </c>
      <c r="B60" s="133" t="s">
        <v>69</v>
      </c>
      <c r="C60" s="134" t="s">
        <v>9</v>
      </c>
      <c r="D60" s="133" t="s">
        <v>53</v>
      </c>
      <c r="E60" s="147">
        <v>0</v>
      </c>
      <c r="F60" s="136"/>
      <c r="G60" s="136"/>
      <c r="H60" s="171"/>
    </row>
    <row r="61" spans="1:8" x14ac:dyDescent="0.25">
      <c r="A61" s="133">
        <v>1</v>
      </c>
      <c r="B61" s="133" t="s">
        <v>70</v>
      </c>
      <c r="C61" s="134" t="s">
        <v>9</v>
      </c>
      <c r="D61" s="133" t="s">
        <v>53</v>
      </c>
      <c r="E61" s="147">
        <v>0</v>
      </c>
      <c r="F61" s="136"/>
      <c r="G61" s="136"/>
      <c r="H61" s="171"/>
    </row>
    <row r="62" spans="1:8" x14ac:dyDescent="0.25">
      <c r="A62" s="133">
        <v>1</v>
      </c>
      <c r="B62" s="133" t="s">
        <v>71</v>
      </c>
      <c r="C62" s="134" t="s">
        <v>9</v>
      </c>
      <c r="D62" s="133" t="s">
        <v>53</v>
      </c>
      <c r="E62" s="147">
        <v>0</v>
      </c>
      <c r="F62" s="136"/>
      <c r="G62" s="136"/>
      <c r="H62" s="171"/>
    </row>
    <row r="63" spans="1:8" x14ac:dyDescent="0.25">
      <c r="A63" s="133">
        <v>1</v>
      </c>
      <c r="B63" s="133" t="s">
        <v>72</v>
      </c>
      <c r="C63" s="134" t="s">
        <v>9</v>
      </c>
      <c r="D63" s="133" t="s">
        <v>53</v>
      </c>
      <c r="E63" s="147">
        <v>0</v>
      </c>
      <c r="F63" s="136"/>
      <c r="G63" s="136"/>
      <c r="H63" s="171"/>
    </row>
    <row r="64" spans="1:8" ht="15.75" thickBot="1" x14ac:dyDescent="0.3">
      <c r="A64" s="138">
        <v>1</v>
      </c>
      <c r="B64" s="127" t="s">
        <v>73</v>
      </c>
      <c r="C64" s="139" t="s">
        <v>9</v>
      </c>
      <c r="D64" s="138" t="s">
        <v>53</v>
      </c>
      <c r="E64" s="145">
        <f>SUM(E44:E63)</f>
        <v>0</v>
      </c>
      <c r="F64" s="140">
        <v>0</v>
      </c>
      <c r="G64" s="145">
        <f>E64-F64</f>
        <v>0</v>
      </c>
      <c r="H64" s="172"/>
    </row>
    <row r="65" spans="1:8" x14ac:dyDescent="0.25">
      <c r="A65" s="141">
        <v>1</v>
      </c>
      <c r="B65" s="141" t="s">
        <v>74</v>
      </c>
      <c r="C65" s="142" t="s">
        <v>9</v>
      </c>
      <c r="D65" s="141" t="s">
        <v>75</v>
      </c>
      <c r="E65" s="146">
        <v>882.16</v>
      </c>
      <c r="F65" s="173">
        <v>896.14</v>
      </c>
      <c r="G65" s="175">
        <f>SUM(E65:E66) - F65</f>
        <v>0</v>
      </c>
      <c r="H65" s="170"/>
    </row>
    <row r="66" spans="1:8" ht="15.75" thickBot="1" x14ac:dyDescent="0.3">
      <c r="A66" s="138">
        <v>2</v>
      </c>
      <c r="B66" s="138" t="s">
        <v>76</v>
      </c>
      <c r="C66" s="139" t="s">
        <v>9</v>
      </c>
      <c r="D66" s="138" t="s">
        <v>75</v>
      </c>
      <c r="E66" s="148">
        <v>13.98</v>
      </c>
      <c r="F66" s="174"/>
      <c r="G66" s="174"/>
      <c r="H66" s="172"/>
    </row>
    <row r="67" spans="1:8" x14ac:dyDescent="0.25">
      <c r="A67" s="141">
        <v>2</v>
      </c>
      <c r="B67" s="141" t="s">
        <v>77</v>
      </c>
      <c r="C67" s="142" t="s">
        <v>9</v>
      </c>
      <c r="D67" s="141" t="s">
        <v>78</v>
      </c>
      <c r="E67" s="146">
        <v>4.92</v>
      </c>
      <c r="F67" s="144"/>
      <c r="G67" s="144"/>
      <c r="H67" s="170"/>
    </row>
    <row r="68" spans="1:8" x14ac:dyDescent="0.25">
      <c r="A68" s="133">
        <v>2</v>
      </c>
      <c r="B68" s="133" t="s">
        <v>79</v>
      </c>
      <c r="C68" s="134" t="s">
        <v>9</v>
      </c>
      <c r="D68" s="133" t="s">
        <v>78</v>
      </c>
      <c r="E68" s="147">
        <v>1.04</v>
      </c>
      <c r="F68" s="136"/>
      <c r="G68" s="136"/>
      <c r="H68" s="171"/>
    </row>
    <row r="69" spans="1:8" x14ac:dyDescent="0.25">
      <c r="A69" s="133">
        <v>2</v>
      </c>
      <c r="B69" s="133" t="s">
        <v>80</v>
      </c>
      <c r="C69" s="134" t="s">
        <v>9</v>
      </c>
      <c r="D69" s="133" t="s">
        <v>78</v>
      </c>
      <c r="E69" s="147">
        <v>9.61</v>
      </c>
      <c r="F69" s="136"/>
      <c r="G69" s="136"/>
      <c r="H69" s="171"/>
    </row>
    <row r="70" spans="1:8" x14ac:dyDescent="0.25">
      <c r="A70" s="133">
        <v>2</v>
      </c>
      <c r="B70" s="133" t="s">
        <v>81</v>
      </c>
      <c r="C70" s="134" t="s">
        <v>9</v>
      </c>
      <c r="D70" s="133" t="s">
        <v>78</v>
      </c>
      <c r="E70" s="147">
        <v>6.29</v>
      </c>
      <c r="F70" s="136"/>
      <c r="G70" s="136"/>
      <c r="H70" s="171"/>
    </row>
    <row r="71" spans="1:8" x14ac:dyDescent="0.25">
      <c r="A71" s="133">
        <v>2</v>
      </c>
      <c r="B71" s="133" t="s">
        <v>82</v>
      </c>
      <c r="C71" s="134" t="s">
        <v>9</v>
      </c>
      <c r="D71" s="133" t="s">
        <v>78</v>
      </c>
      <c r="E71" s="147">
        <v>2.2599999999999998</v>
      </c>
      <c r="F71" s="136"/>
      <c r="G71" s="136"/>
      <c r="H71" s="171"/>
    </row>
    <row r="72" spans="1:8" x14ac:dyDescent="0.25">
      <c r="A72" s="133">
        <v>2</v>
      </c>
      <c r="B72" s="133" t="s">
        <v>83</v>
      </c>
      <c r="C72" s="134" t="s">
        <v>9</v>
      </c>
      <c r="D72" s="133" t="s">
        <v>78</v>
      </c>
      <c r="E72" s="147">
        <v>0.49</v>
      </c>
      <c r="F72" s="136"/>
      <c r="G72" s="136"/>
      <c r="H72" s="171"/>
    </row>
    <row r="73" spans="1:8" x14ac:dyDescent="0.25">
      <c r="A73" s="133">
        <v>2</v>
      </c>
      <c r="B73" s="133" t="s">
        <v>84</v>
      </c>
      <c r="C73" s="134" t="s">
        <v>9</v>
      </c>
      <c r="D73" s="133" t="s">
        <v>78</v>
      </c>
      <c r="E73" s="147">
        <v>1.56</v>
      </c>
      <c r="F73" s="136"/>
      <c r="G73" s="136"/>
      <c r="H73" s="171"/>
    </row>
    <row r="74" spans="1:8" x14ac:dyDescent="0.25">
      <c r="A74" s="133">
        <v>2</v>
      </c>
      <c r="B74" s="133" t="s">
        <v>85</v>
      </c>
      <c r="C74" s="134" t="s">
        <v>9</v>
      </c>
      <c r="D74" s="133" t="s">
        <v>78</v>
      </c>
      <c r="E74" s="147">
        <v>0.2</v>
      </c>
      <c r="F74" s="136"/>
      <c r="G74" s="136"/>
      <c r="H74" s="171"/>
    </row>
    <row r="75" spans="1:8" x14ac:dyDescent="0.25">
      <c r="A75" s="133">
        <v>2</v>
      </c>
      <c r="B75" s="133" t="s">
        <v>86</v>
      </c>
      <c r="C75" s="134" t="s">
        <v>9</v>
      </c>
      <c r="D75" s="133" t="s">
        <v>78</v>
      </c>
      <c r="E75" s="147">
        <v>1.81</v>
      </c>
      <c r="F75" s="136"/>
      <c r="G75" s="136"/>
      <c r="H75" s="171"/>
    </row>
    <row r="76" spans="1:8" x14ac:dyDescent="0.25">
      <c r="A76" s="133">
        <v>2</v>
      </c>
      <c r="B76" s="133" t="s">
        <v>87</v>
      </c>
      <c r="C76" s="134" t="s">
        <v>9</v>
      </c>
      <c r="D76" s="133" t="s">
        <v>78</v>
      </c>
      <c r="E76" s="147">
        <v>0.31</v>
      </c>
      <c r="F76" s="136"/>
      <c r="G76" s="136"/>
      <c r="H76" s="171"/>
    </row>
    <row r="77" spans="1:8" x14ac:dyDescent="0.25">
      <c r="A77" s="133">
        <v>2</v>
      </c>
      <c r="B77" s="133" t="s">
        <v>88</v>
      </c>
      <c r="C77" s="134" t="s">
        <v>9</v>
      </c>
      <c r="D77" s="133" t="s">
        <v>78</v>
      </c>
      <c r="E77" s="147">
        <v>2.25</v>
      </c>
      <c r="F77" s="136"/>
      <c r="G77" s="136"/>
      <c r="H77" s="171"/>
    </row>
    <row r="78" spans="1:8" x14ac:dyDescent="0.25">
      <c r="A78" s="133">
        <v>2</v>
      </c>
      <c r="B78" s="133" t="s">
        <v>89</v>
      </c>
      <c r="C78" s="134" t="s">
        <v>9</v>
      </c>
      <c r="D78" s="133" t="s">
        <v>78</v>
      </c>
      <c r="E78" s="147">
        <v>142.21</v>
      </c>
      <c r="F78" s="136"/>
      <c r="G78" s="136"/>
      <c r="H78" s="171"/>
    </row>
    <row r="79" spans="1:8" x14ac:dyDescent="0.25">
      <c r="A79" s="133">
        <v>2</v>
      </c>
      <c r="B79" s="133" t="s">
        <v>90</v>
      </c>
      <c r="C79" s="134" t="s">
        <v>9</v>
      </c>
      <c r="D79" s="133" t="s">
        <v>78</v>
      </c>
      <c r="E79" s="147">
        <v>3.09</v>
      </c>
      <c r="F79" s="136"/>
      <c r="G79" s="136"/>
      <c r="H79" s="171"/>
    </row>
    <row r="80" spans="1:8" x14ac:dyDescent="0.25">
      <c r="A80" s="133">
        <v>2</v>
      </c>
      <c r="B80" s="133" t="s">
        <v>91</v>
      </c>
      <c r="C80" s="134" t="s">
        <v>9</v>
      </c>
      <c r="D80" s="133" t="s">
        <v>78</v>
      </c>
      <c r="E80" s="147">
        <v>1.87</v>
      </c>
      <c r="F80" s="136"/>
      <c r="G80" s="136"/>
      <c r="H80" s="171"/>
    </row>
    <row r="81" spans="1:8" x14ac:dyDescent="0.25">
      <c r="A81" s="133">
        <v>2</v>
      </c>
      <c r="B81" s="133" t="s">
        <v>92</v>
      </c>
      <c r="C81" s="134" t="s">
        <v>9</v>
      </c>
      <c r="D81" s="133" t="s">
        <v>78</v>
      </c>
      <c r="E81" s="147">
        <v>4.9400000000000004</v>
      </c>
      <c r="F81" s="136"/>
      <c r="G81" s="136"/>
      <c r="H81" s="171"/>
    </row>
    <row r="82" spans="1:8" x14ac:dyDescent="0.25">
      <c r="A82" s="133">
        <v>2</v>
      </c>
      <c r="B82" s="133" t="s">
        <v>93</v>
      </c>
      <c r="C82" s="134" t="s">
        <v>9</v>
      </c>
      <c r="D82" s="133" t="s">
        <v>78</v>
      </c>
      <c r="E82" s="147">
        <v>2.25</v>
      </c>
      <c r="F82" s="136"/>
      <c r="G82" s="136"/>
      <c r="H82" s="171"/>
    </row>
    <row r="83" spans="1:8" x14ac:dyDescent="0.25">
      <c r="A83" s="133">
        <v>2</v>
      </c>
      <c r="B83" s="133" t="s">
        <v>94</v>
      </c>
      <c r="C83" s="134" t="s">
        <v>9</v>
      </c>
      <c r="D83" s="133" t="s">
        <v>78</v>
      </c>
      <c r="E83" s="147">
        <v>2.98</v>
      </c>
      <c r="F83" s="136"/>
      <c r="G83" s="136"/>
      <c r="H83" s="171"/>
    </row>
    <row r="84" spans="1:8" x14ac:dyDescent="0.25">
      <c r="A84" s="133">
        <v>2</v>
      </c>
      <c r="B84" s="133" t="s">
        <v>95</v>
      </c>
      <c r="C84" s="134" t="s">
        <v>9</v>
      </c>
      <c r="D84" s="133" t="s">
        <v>78</v>
      </c>
      <c r="E84" s="147">
        <v>6.27</v>
      </c>
      <c r="F84" s="136"/>
      <c r="G84" s="136"/>
      <c r="H84" s="171"/>
    </row>
    <row r="85" spans="1:8" x14ac:dyDescent="0.25">
      <c r="A85" s="133">
        <v>2</v>
      </c>
      <c r="B85" s="133" t="s">
        <v>96</v>
      </c>
      <c r="C85" s="134" t="s">
        <v>9</v>
      </c>
      <c r="D85" s="133" t="s">
        <v>78</v>
      </c>
      <c r="E85" s="147">
        <v>4.29</v>
      </c>
      <c r="F85" s="136"/>
      <c r="G85" s="136"/>
      <c r="H85" s="171"/>
    </row>
    <row r="86" spans="1:8" x14ac:dyDescent="0.25">
      <c r="A86" s="133">
        <v>2</v>
      </c>
      <c r="B86" s="133" t="s">
        <v>97</v>
      </c>
      <c r="C86" s="134" t="s">
        <v>9</v>
      </c>
      <c r="D86" s="133" t="s">
        <v>78</v>
      </c>
      <c r="E86" s="147">
        <v>1.35</v>
      </c>
      <c r="F86" s="136"/>
      <c r="G86" s="136"/>
      <c r="H86" s="171"/>
    </row>
    <row r="87" spans="1:8" ht="15.75" thickBot="1" x14ac:dyDescent="0.3">
      <c r="A87" s="138">
        <v>2</v>
      </c>
      <c r="B87" s="127" t="s">
        <v>98</v>
      </c>
      <c r="C87" s="139" t="s">
        <v>9</v>
      </c>
      <c r="D87" s="138" t="s">
        <v>78</v>
      </c>
      <c r="E87" s="145">
        <f>SUM(E67:E86)</f>
        <v>199.98999999999998</v>
      </c>
      <c r="F87" s="140">
        <v>201.35</v>
      </c>
      <c r="G87" s="145">
        <f>E87-F87</f>
        <v>-1.3600000000000136</v>
      </c>
      <c r="H87" s="172"/>
    </row>
    <row r="88" spans="1:8" x14ac:dyDescent="0.25">
      <c r="A88" s="141">
        <v>3</v>
      </c>
      <c r="B88" s="141" t="s">
        <v>99</v>
      </c>
      <c r="C88" s="142" t="s">
        <v>9</v>
      </c>
      <c r="D88" s="141" t="s">
        <v>100</v>
      </c>
      <c r="E88" s="146">
        <v>0.05</v>
      </c>
      <c r="F88" s="144"/>
      <c r="G88" s="144"/>
      <c r="H88" s="170"/>
    </row>
    <row r="89" spans="1:8" x14ac:dyDescent="0.25">
      <c r="A89" s="133">
        <v>3</v>
      </c>
      <c r="B89" s="133" t="s">
        <v>101</v>
      </c>
      <c r="C89" s="134" t="s">
        <v>9</v>
      </c>
      <c r="D89" s="133" t="s">
        <v>100</v>
      </c>
      <c r="E89" s="147">
        <v>0.14000000000000001</v>
      </c>
      <c r="F89" s="136"/>
      <c r="G89" s="136"/>
      <c r="H89" s="171"/>
    </row>
    <row r="90" spans="1:8" x14ac:dyDescent="0.25">
      <c r="A90" s="133">
        <v>3</v>
      </c>
      <c r="B90" s="133" t="s">
        <v>102</v>
      </c>
      <c r="C90" s="134" t="s">
        <v>9</v>
      </c>
      <c r="D90" s="133" t="s">
        <v>100</v>
      </c>
      <c r="E90" s="147">
        <v>0.19</v>
      </c>
      <c r="F90" s="136"/>
      <c r="G90" s="136"/>
      <c r="H90" s="171"/>
    </row>
    <row r="91" spans="1:8" x14ac:dyDescent="0.25">
      <c r="A91" s="133">
        <v>3</v>
      </c>
      <c r="B91" s="133" t="s">
        <v>103</v>
      </c>
      <c r="C91" s="134" t="s">
        <v>9</v>
      </c>
      <c r="D91" s="133" t="s">
        <v>100</v>
      </c>
      <c r="E91" s="147">
        <v>0.13</v>
      </c>
      <c r="F91" s="136"/>
      <c r="G91" s="136"/>
      <c r="H91" s="171"/>
    </row>
    <row r="92" spans="1:8" x14ac:dyDescent="0.25">
      <c r="A92" s="133">
        <v>3</v>
      </c>
      <c r="B92" s="133" t="s">
        <v>104</v>
      </c>
      <c r="C92" s="134" t="s">
        <v>9</v>
      </c>
      <c r="D92" s="133" t="s">
        <v>100</v>
      </c>
      <c r="E92" s="147">
        <v>0.2</v>
      </c>
      <c r="F92" s="136"/>
      <c r="G92" s="136"/>
      <c r="H92" s="171"/>
    </row>
    <row r="93" spans="1:8" x14ac:dyDescent="0.25">
      <c r="A93" s="133">
        <v>3</v>
      </c>
      <c r="B93" s="133" t="s">
        <v>105</v>
      </c>
      <c r="C93" s="134" t="s">
        <v>9</v>
      </c>
      <c r="D93" s="133" t="s">
        <v>100</v>
      </c>
      <c r="E93" s="147">
        <v>0.12</v>
      </c>
      <c r="F93" s="136"/>
      <c r="G93" s="136"/>
      <c r="H93" s="171"/>
    </row>
    <row r="94" spans="1:8" x14ac:dyDescent="0.25">
      <c r="A94" s="133">
        <v>3</v>
      </c>
      <c r="B94" s="133" t="s">
        <v>106</v>
      </c>
      <c r="C94" s="134" t="s">
        <v>9</v>
      </c>
      <c r="D94" s="133" t="s">
        <v>100</v>
      </c>
      <c r="E94" s="147">
        <v>0.19</v>
      </c>
      <c r="F94" s="136"/>
      <c r="G94" s="136"/>
      <c r="H94" s="171"/>
    </row>
    <row r="95" spans="1:8" x14ac:dyDescent="0.25">
      <c r="A95" s="133">
        <v>3</v>
      </c>
      <c r="B95" s="133" t="s">
        <v>107</v>
      </c>
      <c r="C95" s="134" t="s">
        <v>9</v>
      </c>
      <c r="D95" s="133" t="s">
        <v>100</v>
      </c>
      <c r="E95" s="147">
        <v>0.03</v>
      </c>
      <c r="F95" s="136"/>
      <c r="G95" s="136"/>
      <c r="H95" s="171"/>
    </row>
    <row r="96" spans="1:8" x14ac:dyDescent="0.25">
      <c r="A96" s="133">
        <v>3</v>
      </c>
      <c r="B96" s="133" t="s">
        <v>108</v>
      </c>
      <c r="C96" s="134" t="s">
        <v>9</v>
      </c>
      <c r="D96" s="133" t="s">
        <v>100</v>
      </c>
      <c r="E96" s="147">
        <v>0.05</v>
      </c>
      <c r="F96" s="136"/>
      <c r="G96" s="136"/>
      <c r="H96" s="171"/>
    </row>
    <row r="97" spans="1:8" x14ac:dyDescent="0.25">
      <c r="A97" s="133">
        <v>3</v>
      </c>
      <c r="B97" s="133" t="s">
        <v>109</v>
      </c>
      <c r="C97" s="134" t="s">
        <v>9</v>
      </c>
      <c r="D97" s="133" t="s">
        <v>100</v>
      </c>
      <c r="E97" s="147">
        <v>0.12</v>
      </c>
      <c r="F97" s="136"/>
      <c r="G97" s="136"/>
      <c r="H97" s="171"/>
    </row>
    <row r="98" spans="1:8" x14ac:dyDescent="0.25">
      <c r="A98" s="133">
        <v>3</v>
      </c>
      <c r="B98" s="133" t="s">
        <v>110</v>
      </c>
      <c r="C98" s="134" t="s">
        <v>9</v>
      </c>
      <c r="D98" s="133" t="s">
        <v>100</v>
      </c>
      <c r="E98" s="147">
        <v>0.12</v>
      </c>
      <c r="F98" s="136"/>
      <c r="G98" s="136"/>
      <c r="H98" s="171"/>
    </row>
    <row r="99" spans="1:8" x14ac:dyDescent="0.25">
      <c r="A99" s="133">
        <v>3</v>
      </c>
      <c r="B99" s="133" t="s">
        <v>111</v>
      </c>
      <c r="C99" s="134" t="s">
        <v>9</v>
      </c>
      <c r="D99" s="133" t="s">
        <v>100</v>
      </c>
      <c r="E99" s="147">
        <v>1.75</v>
      </c>
      <c r="F99" s="136"/>
      <c r="G99" s="136"/>
      <c r="H99" s="171"/>
    </row>
    <row r="100" spans="1:8" x14ac:dyDescent="0.25">
      <c r="A100" s="133">
        <v>3</v>
      </c>
      <c r="B100" s="133" t="s">
        <v>112</v>
      </c>
      <c r="C100" s="134" t="s">
        <v>9</v>
      </c>
      <c r="D100" s="133" t="s">
        <v>100</v>
      </c>
      <c r="E100" s="147">
        <v>0.12</v>
      </c>
      <c r="F100" s="136"/>
      <c r="G100" s="136"/>
      <c r="H100" s="171"/>
    </row>
    <row r="101" spans="1:8" x14ac:dyDescent="0.25">
      <c r="A101" s="133">
        <v>3</v>
      </c>
      <c r="B101" s="133" t="s">
        <v>113</v>
      </c>
      <c r="C101" s="134" t="s">
        <v>9</v>
      </c>
      <c r="D101" s="133" t="s">
        <v>100</v>
      </c>
      <c r="E101" s="147">
        <v>0.12</v>
      </c>
      <c r="F101" s="136"/>
      <c r="G101" s="136"/>
      <c r="H101" s="171"/>
    </row>
    <row r="102" spans="1:8" x14ac:dyDescent="0.25">
      <c r="A102" s="133">
        <v>3</v>
      </c>
      <c r="B102" s="133" t="s">
        <v>114</v>
      </c>
      <c r="C102" s="134" t="s">
        <v>9</v>
      </c>
      <c r="D102" s="133" t="s">
        <v>100</v>
      </c>
      <c r="E102" s="147">
        <v>0.1</v>
      </c>
      <c r="F102" s="136"/>
      <c r="G102" s="136"/>
      <c r="H102" s="171"/>
    </row>
    <row r="103" spans="1:8" x14ac:dyDescent="0.25">
      <c r="A103" s="133">
        <v>3</v>
      </c>
      <c r="B103" s="133" t="s">
        <v>115</v>
      </c>
      <c r="C103" s="134" t="s">
        <v>9</v>
      </c>
      <c r="D103" s="133" t="s">
        <v>100</v>
      </c>
      <c r="E103" s="147">
        <v>0.12</v>
      </c>
      <c r="F103" s="136"/>
      <c r="G103" s="136"/>
      <c r="H103" s="171"/>
    </row>
    <row r="104" spans="1:8" x14ac:dyDescent="0.25">
      <c r="A104" s="133">
        <v>3</v>
      </c>
      <c r="B104" s="133" t="s">
        <v>116</v>
      </c>
      <c r="C104" s="134" t="s">
        <v>9</v>
      </c>
      <c r="D104" s="133" t="s">
        <v>100</v>
      </c>
      <c r="E104" s="147">
        <v>0.12</v>
      </c>
      <c r="F104" s="136"/>
      <c r="G104" s="136"/>
      <c r="H104" s="171"/>
    </row>
    <row r="105" spans="1:8" x14ac:dyDescent="0.25">
      <c r="A105" s="133">
        <v>3</v>
      </c>
      <c r="B105" s="133" t="s">
        <v>117</v>
      </c>
      <c r="C105" s="134" t="s">
        <v>9</v>
      </c>
      <c r="D105" s="133" t="s">
        <v>100</v>
      </c>
      <c r="E105" s="147">
        <v>0.17</v>
      </c>
      <c r="F105" s="136"/>
      <c r="G105" s="136"/>
      <c r="H105" s="171"/>
    </row>
    <row r="106" spans="1:8" x14ac:dyDescent="0.25">
      <c r="A106" s="133">
        <v>3</v>
      </c>
      <c r="B106" s="133" t="s">
        <v>118</v>
      </c>
      <c r="C106" s="134" t="s">
        <v>9</v>
      </c>
      <c r="D106" s="133" t="s">
        <v>100</v>
      </c>
      <c r="E106" s="147">
        <v>1.97</v>
      </c>
      <c r="F106" s="136"/>
      <c r="G106" s="136"/>
      <c r="H106" s="171"/>
    </row>
    <row r="107" spans="1:8" x14ac:dyDescent="0.25">
      <c r="A107" s="133">
        <v>3</v>
      </c>
      <c r="B107" s="133" t="s">
        <v>119</v>
      </c>
      <c r="C107" s="134" t="s">
        <v>9</v>
      </c>
      <c r="D107" s="133" t="s">
        <v>100</v>
      </c>
      <c r="E107" s="147">
        <v>0.12</v>
      </c>
      <c r="F107" s="136"/>
      <c r="G107" s="136"/>
      <c r="H107" s="171"/>
    </row>
    <row r="108" spans="1:8" ht="15.75" thickBot="1" x14ac:dyDescent="0.3">
      <c r="A108" s="138">
        <v>3</v>
      </c>
      <c r="B108" s="127" t="s">
        <v>120</v>
      </c>
      <c r="C108" s="139" t="s">
        <v>9</v>
      </c>
      <c r="D108" s="138" t="s">
        <v>100</v>
      </c>
      <c r="E108" s="145">
        <f>SUM(E88:E107)</f>
        <v>5.9300000000000006</v>
      </c>
      <c r="F108" s="140">
        <v>23.38</v>
      </c>
      <c r="G108" s="145">
        <f>E108-F108</f>
        <v>-17.45</v>
      </c>
      <c r="H108" s="172"/>
    </row>
    <row r="109" spans="1:8" ht="15.75" thickBot="1" x14ac:dyDescent="0.3">
      <c r="A109" s="149">
        <v>3</v>
      </c>
      <c r="B109" s="150" t="s">
        <v>121</v>
      </c>
      <c r="C109" s="151" t="s">
        <v>9</v>
      </c>
      <c r="D109" s="149" t="s">
        <v>122</v>
      </c>
      <c r="E109" s="152">
        <v>36604.559999999998</v>
      </c>
      <c r="F109" s="152">
        <v>22580.66</v>
      </c>
      <c r="G109" s="153">
        <f>E109-F109</f>
        <v>14023.899999999998</v>
      </c>
      <c r="H109" s="165"/>
    </row>
    <row r="110" spans="1:8" ht="15.75" thickBot="1" x14ac:dyDescent="0.3">
      <c r="A110" s="149">
        <v>3</v>
      </c>
      <c r="B110" s="150" t="s">
        <v>123</v>
      </c>
      <c r="C110" s="151" t="s">
        <v>9</v>
      </c>
      <c r="D110" s="149" t="s">
        <v>124</v>
      </c>
      <c r="E110" s="153">
        <v>269.58999999999997</v>
      </c>
      <c r="F110" s="152">
        <v>188.9</v>
      </c>
      <c r="G110" s="153">
        <f>E110-F110</f>
        <v>80.689999999999969</v>
      </c>
      <c r="H110" s="165"/>
    </row>
    <row r="111" spans="1:8" ht="15.75" thickBot="1" x14ac:dyDescent="0.3">
      <c r="A111" s="149">
        <v>3</v>
      </c>
      <c r="B111" s="150" t="s">
        <v>125</v>
      </c>
      <c r="C111" s="151" t="s">
        <v>9</v>
      </c>
      <c r="D111" s="149" t="s">
        <v>126</v>
      </c>
      <c r="E111" s="152">
        <v>663.66474049999999</v>
      </c>
      <c r="F111" s="152">
        <v>482.2</v>
      </c>
      <c r="G111" s="153">
        <f>E111-F111</f>
        <v>181.4647405</v>
      </c>
      <c r="H111" s="165"/>
    </row>
    <row r="112" spans="1:8" x14ac:dyDescent="0.25">
      <c r="A112" s="129">
        <v>3</v>
      </c>
      <c r="B112" s="129" t="s">
        <v>127</v>
      </c>
      <c r="C112" s="130" t="s">
        <v>9</v>
      </c>
      <c r="D112" s="129" t="s">
        <v>128</v>
      </c>
      <c r="E112" s="154">
        <v>2.5020966974999993E-3</v>
      </c>
      <c r="F112" s="155"/>
      <c r="G112" s="156"/>
      <c r="H112" s="176"/>
    </row>
    <row r="113" spans="1:8" x14ac:dyDescent="0.25">
      <c r="A113" s="129">
        <v>3</v>
      </c>
      <c r="B113" s="133" t="s">
        <v>129</v>
      </c>
      <c r="C113" s="130" t="s">
        <v>9</v>
      </c>
      <c r="D113" s="129" t="s">
        <v>128</v>
      </c>
      <c r="E113" s="157">
        <v>0</v>
      </c>
      <c r="F113" s="158"/>
      <c r="G113" s="159"/>
      <c r="H113" s="177"/>
    </row>
    <row r="114" spans="1:8" x14ac:dyDescent="0.25">
      <c r="A114" s="129">
        <v>3</v>
      </c>
      <c r="B114" s="133" t="s">
        <v>130</v>
      </c>
      <c r="C114" s="130" t="s">
        <v>9</v>
      </c>
      <c r="D114" s="129" t="s">
        <v>128</v>
      </c>
      <c r="E114" s="157">
        <v>1.1477968254642859E-2</v>
      </c>
      <c r="F114" s="158"/>
      <c r="G114" s="159"/>
      <c r="H114" s="177"/>
    </row>
    <row r="115" spans="1:8" x14ac:dyDescent="0.25">
      <c r="A115" s="129">
        <v>3</v>
      </c>
      <c r="B115" s="133" t="s">
        <v>131</v>
      </c>
      <c r="C115" s="130" t="s">
        <v>9</v>
      </c>
      <c r="D115" s="129" t="s">
        <v>128</v>
      </c>
      <c r="E115" s="157">
        <v>8.2289337364285717E-3</v>
      </c>
      <c r="F115" s="158"/>
      <c r="G115" s="159"/>
      <c r="H115" s="177"/>
    </row>
    <row r="116" spans="1:8" x14ac:dyDescent="0.25">
      <c r="A116" s="129">
        <v>3</v>
      </c>
      <c r="B116" s="133" t="s">
        <v>132</v>
      </c>
      <c r="C116" s="130" t="s">
        <v>9</v>
      </c>
      <c r="D116" s="129" t="s">
        <v>128</v>
      </c>
      <c r="E116" s="157">
        <v>0</v>
      </c>
      <c r="F116" s="158"/>
      <c r="G116" s="159"/>
      <c r="H116" s="177"/>
    </row>
    <row r="117" spans="1:8" x14ac:dyDescent="0.25">
      <c r="A117" s="129">
        <v>3</v>
      </c>
      <c r="B117" s="133" t="s">
        <v>133</v>
      </c>
      <c r="C117" s="130" t="s">
        <v>9</v>
      </c>
      <c r="D117" s="129" t="s">
        <v>128</v>
      </c>
      <c r="E117" s="157">
        <v>0</v>
      </c>
      <c r="F117" s="158"/>
      <c r="G117" s="159"/>
      <c r="H117" s="177"/>
    </row>
    <row r="118" spans="1:8" x14ac:dyDescent="0.25">
      <c r="A118" s="129">
        <v>3</v>
      </c>
      <c r="B118" s="133" t="s">
        <v>134</v>
      </c>
      <c r="C118" s="130" t="s">
        <v>9</v>
      </c>
      <c r="D118" s="129" t="s">
        <v>128</v>
      </c>
      <c r="E118" s="157">
        <v>1.7728313004642858E-2</v>
      </c>
      <c r="F118" s="158"/>
      <c r="G118" s="159"/>
      <c r="H118" s="177"/>
    </row>
    <row r="119" spans="1:8" x14ac:dyDescent="0.25">
      <c r="A119" s="129">
        <v>3</v>
      </c>
      <c r="B119" s="133" t="s">
        <v>135</v>
      </c>
      <c r="C119" s="130" t="s">
        <v>9</v>
      </c>
      <c r="D119" s="129" t="s">
        <v>128</v>
      </c>
      <c r="E119" s="157">
        <v>6.8146819414285718E-3</v>
      </c>
      <c r="F119" s="158"/>
      <c r="G119" s="159"/>
      <c r="H119" s="177"/>
    </row>
    <row r="120" spans="1:8" x14ac:dyDescent="0.25">
      <c r="A120" s="129">
        <v>3</v>
      </c>
      <c r="B120" s="133" t="s">
        <v>136</v>
      </c>
      <c r="C120" s="130" t="s">
        <v>9</v>
      </c>
      <c r="D120" s="129" t="s">
        <v>128</v>
      </c>
      <c r="E120" s="157">
        <v>0</v>
      </c>
      <c r="F120" s="158"/>
      <c r="G120" s="159"/>
      <c r="H120" s="177"/>
    </row>
    <row r="121" spans="1:8" x14ac:dyDescent="0.25">
      <c r="A121" s="129">
        <v>3</v>
      </c>
      <c r="B121" s="133" t="s">
        <v>137</v>
      </c>
      <c r="C121" s="130" t="s">
        <v>9</v>
      </c>
      <c r="D121" s="129" t="s">
        <v>128</v>
      </c>
      <c r="E121" s="157">
        <v>0</v>
      </c>
      <c r="F121" s="158"/>
      <c r="G121" s="159"/>
      <c r="H121" s="177"/>
    </row>
    <row r="122" spans="1:8" x14ac:dyDescent="0.25">
      <c r="A122" s="129">
        <v>3</v>
      </c>
      <c r="B122" s="133" t="s">
        <v>138</v>
      </c>
      <c r="C122" s="130" t="s">
        <v>9</v>
      </c>
      <c r="D122" s="129" t="s">
        <v>128</v>
      </c>
      <c r="E122" s="157">
        <v>0</v>
      </c>
      <c r="F122" s="158"/>
      <c r="G122" s="159"/>
      <c r="H122" s="177"/>
    </row>
    <row r="123" spans="1:8" x14ac:dyDescent="0.25">
      <c r="A123" s="129">
        <v>3</v>
      </c>
      <c r="B123" s="133" t="s">
        <v>139</v>
      </c>
      <c r="C123" s="130" t="s">
        <v>9</v>
      </c>
      <c r="D123" s="129" t="s">
        <v>128</v>
      </c>
      <c r="E123" s="157">
        <v>9.0075481109999994E-2</v>
      </c>
      <c r="F123" s="158"/>
      <c r="G123" s="159"/>
      <c r="H123" s="177"/>
    </row>
    <row r="124" spans="1:8" x14ac:dyDescent="0.25">
      <c r="A124" s="129">
        <v>3</v>
      </c>
      <c r="B124" s="133" t="s">
        <v>140</v>
      </c>
      <c r="C124" s="130" t="s">
        <v>9</v>
      </c>
      <c r="D124" s="129" t="s">
        <v>128</v>
      </c>
      <c r="E124" s="157">
        <v>0</v>
      </c>
      <c r="F124" s="158"/>
      <c r="G124" s="159"/>
      <c r="H124" s="177"/>
    </row>
    <row r="125" spans="1:8" x14ac:dyDescent="0.25">
      <c r="A125" s="129">
        <v>3</v>
      </c>
      <c r="B125" s="133" t="s">
        <v>141</v>
      </c>
      <c r="C125" s="130" t="s">
        <v>9</v>
      </c>
      <c r="D125" s="129" t="s">
        <v>128</v>
      </c>
      <c r="E125" s="157">
        <v>0</v>
      </c>
      <c r="F125" s="158"/>
      <c r="G125" s="159"/>
      <c r="H125" s="177"/>
    </row>
    <row r="126" spans="1:8" x14ac:dyDescent="0.25">
      <c r="A126" s="129">
        <v>3</v>
      </c>
      <c r="B126" s="133" t="s">
        <v>142</v>
      </c>
      <c r="C126" s="130" t="s">
        <v>9</v>
      </c>
      <c r="D126" s="129" t="s">
        <v>128</v>
      </c>
      <c r="E126" s="157">
        <v>0</v>
      </c>
      <c r="F126" s="158"/>
      <c r="G126" s="159"/>
      <c r="H126" s="177"/>
    </row>
    <row r="127" spans="1:8" x14ac:dyDescent="0.25">
      <c r="A127" s="129">
        <v>3</v>
      </c>
      <c r="B127" s="133" t="s">
        <v>143</v>
      </c>
      <c r="C127" s="130" t="s">
        <v>9</v>
      </c>
      <c r="D127" s="129" t="s">
        <v>128</v>
      </c>
      <c r="E127" s="157">
        <v>0</v>
      </c>
      <c r="F127" s="158"/>
      <c r="G127" s="159"/>
      <c r="H127" s="177"/>
    </row>
    <row r="128" spans="1:8" x14ac:dyDescent="0.25">
      <c r="A128" s="129">
        <v>3</v>
      </c>
      <c r="B128" s="133" t="s">
        <v>144</v>
      </c>
      <c r="C128" s="130" t="s">
        <v>9</v>
      </c>
      <c r="D128" s="129" t="s">
        <v>128</v>
      </c>
      <c r="E128" s="157">
        <v>0</v>
      </c>
      <c r="F128" s="158"/>
      <c r="G128" s="159"/>
      <c r="H128" s="177"/>
    </row>
    <row r="129" spans="1:8" x14ac:dyDescent="0.25">
      <c r="A129" s="129">
        <v>3</v>
      </c>
      <c r="B129" s="133" t="s">
        <v>145</v>
      </c>
      <c r="C129" s="130" t="s">
        <v>9</v>
      </c>
      <c r="D129" s="129" t="s">
        <v>128</v>
      </c>
      <c r="E129" s="157">
        <v>2.33346204E-3</v>
      </c>
      <c r="F129" s="158"/>
      <c r="G129" s="159"/>
      <c r="H129" s="177"/>
    </row>
    <row r="130" spans="1:8" x14ac:dyDescent="0.25">
      <c r="A130" s="129">
        <v>3</v>
      </c>
      <c r="B130" s="133" t="s">
        <v>146</v>
      </c>
      <c r="C130" s="130" t="s">
        <v>9</v>
      </c>
      <c r="D130" s="129" t="s">
        <v>128</v>
      </c>
      <c r="E130" s="157">
        <v>2.68604559E-3</v>
      </c>
      <c r="F130" s="158"/>
      <c r="G130" s="159"/>
      <c r="H130" s="177"/>
    </row>
    <row r="131" spans="1:8" x14ac:dyDescent="0.25">
      <c r="A131" s="129">
        <v>3</v>
      </c>
      <c r="B131" s="133" t="s">
        <v>147</v>
      </c>
      <c r="C131" s="130" t="s">
        <v>9</v>
      </c>
      <c r="D131" s="129" t="s">
        <v>128</v>
      </c>
      <c r="E131" s="157">
        <v>0</v>
      </c>
      <c r="F131" s="158"/>
      <c r="G131" s="159"/>
      <c r="H131" s="177"/>
    </row>
    <row r="132" spans="1:8" x14ac:dyDescent="0.25">
      <c r="A132" s="129">
        <v>3</v>
      </c>
      <c r="B132" s="133" t="s">
        <v>148</v>
      </c>
      <c r="C132" s="130" t="s">
        <v>9</v>
      </c>
      <c r="D132" s="129" t="s">
        <v>128</v>
      </c>
      <c r="E132" s="157">
        <v>8.2091422499999992E-4</v>
      </c>
      <c r="F132" s="158"/>
      <c r="G132" s="159"/>
      <c r="H132" s="177"/>
    </row>
    <row r="133" spans="1:8" x14ac:dyDescent="0.25">
      <c r="A133" s="129">
        <v>3</v>
      </c>
      <c r="B133" s="133" t="s">
        <v>149</v>
      </c>
      <c r="C133" s="130" t="s">
        <v>9</v>
      </c>
      <c r="D133" s="129" t="s">
        <v>128</v>
      </c>
      <c r="E133" s="157">
        <v>2.97452304E-3</v>
      </c>
      <c r="F133" s="158"/>
      <c r="G133" s="159"/>
      <c r="H133" s="177"/>
    </row>
    <row r="134" spans="1:8" x14ac:dyDescent="0.25">
      <c r="A134" s="129">
        <v>3</v>
      </c>
      <c r="B134" s="133" t="s">
        <v>150</v>
      </c>
      <c r="C134" s="130" t="s">
        <v>9</v>
      </c>
      <c r="D134" s="129" t="s">
        <v>128</v>
      </c>
      <c r="E134" s="157">
        <v>3.1663834392857146E-3</v>
      </c>
      <c r="F134" s="158"/>
      <c r="G134" s="159"/>
      <c r="H134" s="177"/>
    </row>
    <row r="135" spans="1:8" x14ac:dyDescent="0.25">
      <c r="A135" s="129">
        <v>3</v>
      </c>
      <c r="B135" s="133" t="s">
        <v>151</v>
      </c>
      <c r="C135" s="130" t="s">
        <v>9</v>
      </c>
      <c r="D135" s="129" t="s">
        <v>128</v>
      </c>
      <c r="E135" s="157">
        <v>2.1109222928571429E-3</v>
      </c>
      <c r="F135" s="158"/>
      <c r="G135" s="159"/>
      <c r="H135" s="177"/>
    </row>
    <row r="136" spans="1:8" x14ac:dyDescent="0.25">
      <c r="A136" s="129">
        <v>3</v>
      </c>
      <c r="B136" s="133" t="s">
        <v>152</v>
      </c>
      <c r="C136" s="130" t="s">
        <v>9</v>
      </c>
      <c r="D136" s="129" t="s">
        <v>128</v>
      </c>
      <c r="E136" s="157">
        <v>0</v>
      </c>
      <c r="F136" s="158"/>
      <c r="G136" s="159"/>
      <c r="H136" s="177"/>
    </row>
    <row r="137" spans="1:8" x14ac:dyDescent="0.25">
      <c r="A137" s="129">
        <v>3</v>
      </c>
      <c r="B137" s="133" t="s">
        <v>153</v>
      </c>
      <c r="C137" s="130" t="s">
        <v>9</v>
      </c>
      <c r="D137" s="129" t="s">
        <v>128</v>
      </c>
      <c r="E137" s="157">
        <v>2.97452304E-3</v>
      </c>
      <c r="F137" s="158"/>
      <c r="G137" s="159"/>
      <c r="H137" s="177"/>
    </row>
    <row r="138" spans="1:8" x14ac:dyDescent="0.25">
      <c r="A138" s="129">
        <v>3</v>
      </c>
      <c r="B138" s="133" t="s">
        <v>154</v>
      </c>
      <c r="C138" s="130" t="s">
        <v>9</v>
      </c>
      <c r="D138" s="129" t="s">
        <v>128</v>
      </c>
      <c r="E138" s="157">
        <v>3.1663834392857146E-3</v>
      </c>
      <c r="F138" s="158"/>
      <c r="G138" s="159"/>
      <c r="H138" s="177"/>
    </row>
    <row r="139" spans="1:8" x14ac:dyDescent="0.25">
      <c r="A139" s="129">
        <v>3</v>
      </c>
      <c r="B139" s="133" t="s">
        <v>155</v>
      </c>
      <c r="C139" s="130" t="s">
        <v>9</v>
      </c>
      <c r="D139" s="129" t="s">
        <v>128</v>
      </c>
      <c r="E139" s="157">
        <v>4.6909384285714293E-4</v>
      </c>
      <c r="F139" s="158"/>
      <c r="G139" s="159"/>
      <c r="H139" s="177"/>
    </row>
    <row r="140" spans="1:8" x14ac:dyDescent="0.25">
      <c r="A140" s="129">
        <v>3</v>
      </c>
      <c r="B140" s="133" t="s">
        <v>156</v>
      </c>
      <c r="C140" s="130" t="s">
        <v>9</v>
      </c>
      <c r="D140" s="129" t="s">
        <v>128</v>
      </c>
      <c r="E140" s="157">
        <v>9.1351192500000004E-3</v>
      </c>
      <c r="F140" s="158"/>
      <c r="G140" s="159"/>
      <c r="H140" s="177"/>
    </row>
    <row r="141" spans="1:8" x14ac:dyDescent="0.25">
      <c r="A141" s="129">
        <v>3</v>
      </c>
      <c r="B141" s="133" t="s">
        <v>157</v>
      </c>
      <c r="C141" s="130" t="s">
        <v>9</v>
      </c>
      <c r="D141" s="129" t="s">
        <v>128</v>
      </c>
      <c r="E141" s="157">
        <v>3.7373856299999998E-3</v>
      </c>
      <c r="F141" s="158"/>
      <c r="G141" s="159"/>
      <c r="H141" s="177"/>
    </row>
    <row r="142" spans="1:8" x14ac:dyDescent="0.25">
      <c r="A142" s="129">
        <v>3</v>
      </c>
      <c r="B142" s="133" t="s">
        <v>158</v>
      </c>
      <c r="C142" s="130" t="s">
        <v>9</v>
      </c>
      <c r="D142" s="129" t="s">
        <v>128</v>
      </c>
      <c r="E142" s="157">
        <v>1.86548751E-3</v>
      </c>
      <c r="F142" s="158"/>
      <c r="G142" s="159"/>
      <c r="H142" s="177"/>
    </row>
    <row r="143" spans="1:8" x14ac:dyDescent="0.25">
      <c r="A143" s="129">
        <v>3</v>
      </c>
      <c r="B143" s="133" t="s">
        <v>159</v>
      </c>
      <c r="C143" s="130" t="s">
        <v>9</v>
      </c>
      <c r="D143" s="129" t="s">
        <v>128</v>
      </c>
      <c r="E143" s="157">
        <v>2.9552912100000005E-2</v>
      </c>
      <c r="F143" s="158"/>
      <c r="G143" s="159"/>
      <c r="H143" s="177"/>
    </row>
    <row r="144" spans="1:8" x14ac:dyDescent="0.25">
      <c r="A144" s="129">
        <v>3</v>
      </c>
      <c r="B144" s="133" t="s">
        <v>160</v>
      </c>
      <c r="C144" s="130" t="s">
        <v>9</v>
      </c>
      <c r="D144" s="129" t="s">
        <v>128</v>
      </c>
      <c r="E144" s="157">
        <v>0</v>
      </c>
      <c r="F144" s="158"/>
      <c r="G144" s="159"/>
      <c r="H144" s="177"/>
    </row>
    <row r="145" spans="1:8" x14ac:dyDescent="0.25">
      <c r="A145" s="129">
        <v>3</v>
      </c>
      <c r="B145" s="133" t="s">
        <v>161</v>
      </c>
      <c r="C145" s="130" t="s">
        <v>9</v>
      </c>
      <c r="D145" s="129" t="s">
        <v>128</v>
      </c>
      <c r="E145" s="157">
        <v>2.97452304E-3</v>
      </c>
      <c r="F145" s="158"/>
      <c r="G145" s="159"/>
      <c r="H145" s="177"/>
    </row>
    <row r="146" spans="1:8" x14ac:dyDescent="0.25">
      <c r="A146" s="129">
        <v>3</v>
      </c>
      <c r="B146" s="133" t="s">
        <v>162</v>
      </c>
      <c r="C146" s="130" t="s">
        <v>9</v>
      </c>
      <c r="D146" s="129" t="s">
        <v>128</v>
      </c>
      <c r="E146" s="157">
        <v>2.97452304E-3</v>
      </c>
      <c r="F146" s="158"/>
      <c r="G146" s="159"/>
      <c r="H146" s="177"/>
    </row>
    <row r="147" spans="1:8" x14ac:dyDescent="0.25">
      <c r="A147" s="129">
        <v>3</v>
      </c>
      <c r="B147" s="133" t="s">
        <v>163</v>
      </c>
      <c r="C147" s="130" t="s">
        <v>9</v>
      </c>
      <c r="D147" s="129" t="s">
        <v>128</v>
      </c>
      <c r="E147" s="157">
        <v>2.39756814E-3</v>
      </c>
      <c r="F147" s="158"/>
      <c r="G147" s="159"/>
      <c r="H147" s="177"/>
    </row>
    <row r="148" spans="1:8" x14ac:dyDescent="0.25">
      <c r="A148" s="129">
        <v>3</v>
      </c>
      <c r="B148" s="133" t="s">
        <v>164</v>
      </c>
      <c r="C148" s="130" t="s">
        <v>9</v>
      </c>
      <c r="D148" s="129" t="s">
        <v>128</v>
      </c>
      <c r="E148" s="157">
        <v>3.6861007499999995E-3</v>
      </c>
      <c r="F148" s="158"/>
      <c r="G148" s="159"/>
      <c r="H148" s="177"/>
    </row>
    <row r="149" spans="1:8" x14ac:dyDescent="0.25">
      <c r="A149" s="129">
        <v>3</v>
      </c>
      <c r="B149" s="133" t="s">
        <v>165</v>
      </c>
      <c r="C149" s="130" t="s">
        <v>9</v>
      </c>
      <c r="D149" s="129" t="s">
        <v>128</v>
      </c>
      <c r="E149" s="157">
        <v>8.5979101320000015E-2</v>
      </c>
      <c r="F149" s="158"/>
      <c r="G149" s="159"/>
      <c r="H149" s="177"/>
    </row>
    <row r="150" spans="1:8" x14ac:dyDescent="0.25">
      <c r="A150" s="129">
        <v>3</v>
      </c>
      <c r="B150" s="133" t="s">
        <v>166</v>
      </c>
      <c r="C150" s="130" t="s">
        <v>9</v>
      </c>
      <c r="D150" s="129" t="s">
        <v>128</v>
      </c>
      <c r="E150" s="157">
        <v>9.0966555900000006E-3</v>
      </c>
      <c r="F150" s="158"/>
      <c r="G150" s="159"/>
      <c r="H150" s="177"/>
    </row>
    <row r="151" spans="1:8" x14ac:dyDescent="0.25">
      <c r="A151" s="129">
        <v>3</v>
      </c>
      <c r="B151" s="133" t="s">
        <v>167</v>
      </c>
      <c r="C151" s="130" t="s">
        <v>9</v>
      </c>
      <c r="D151" s="129" t="s">
        <v>128</v>
      </c>
      <c r="E151" s="157">
        <v>2.97452304E-3</v>
      </c>
      <c r="F151" s="158"/>
      <c r="G151" s="159"/>
      <c r="H151" s="177"/>
    </row>
    <row r="152" spans="1:8" x14ac:dyDescent="0.25">
      <c r="A152" s="129">
        <v>3</v>
      </c>
      <c r="B152" s="133" t="s">
        <v>168</v>
      </c>
      <c r="C152" s="130" t="s">
        <v>9</v>
      </c>
      <c r="D152" s="129" t="s">
        <v>128</v>
      </c>
      <c r="E152" s="157">
        <v>2.7903960749999998E-3</v>
      </c>
      <c r="F152" s="158"/>
      <c r="G152" s="159"/>
      <c r="H152" s="177"/>
    </row>
    <row r="153" spans="1:8" x14ac:dyDescent="0.25">
      <c r="A153" s="129">
        <v>3</v>
      </c>
      <c r="B153" s="133" t="s">
        <v>169</v>
      </c>
      <c r="C153" s="130" t="s">
        <v>9</v>
      </c>
      <c r="D153" s="129" t="s">
        <v>128</v>
      </c>
      <c r="E153" s="157">
        <v>6.9802384885714296E-3</v>
      </c>
      <c r="F153" s="158"/>
      <c r="G153" s="159"/>
      <c r="H153" s="177"/>
    </row>
    <row r="154" spans="1:8" x14ac:dyDescent="0.25">
      <c r="A154" s="129">
        <v>3</v>
      </c>
      <c r="B154" s="133" t="s">
        <v>170</v>
      </c>
      <c r="C154" s="130" t="s">
        <v>9</v>
      </c>
      <c r="D154" s="129" t="s">
        <v>128</v>
      </c>
      <c r="E154" s="157">
        <v>1.6211974789285717E-2</v>
      </c>
      <c r="F154" s="158"/>
      <c r="G154" s="159"/>
      <c r="H154" s="177"/>
    </row>
    <row r="155" spans="1:8" x14ac:dyDescent="0.25">
      <c r="A155" s="129">
        <v>3</v>
      </c>
      <c r="B155" s="133" t="s">
        <v>171</v>
      </c>
      <c r="C155" s="130" t="s">
        <v>9</v>
      </c>
      <c r="D155" s="129" t="s">
        <v>128</v>
      </c>
      <c r="E155" s="157">
        <v>7.1753041928571421E-3</v>
      </c>
      <c r="F155" s="158"/>
      <c r="G155" s="159"/>
      <c r="H155" s="177"/>
    </row>
    <row r="156" spans="1:8" x14ac:dyDescent="0.25">
      <c r="A156" s="129">
        <v>3</v>
      </c>
      <c r="B156" s="133" t="s">
        <v>172</v>
      </c>
      <c r="C156" s="130" t="s">
        <v>9</v>
      </c>
      <c r="D156" s="129" t="s">
        <v>128</v>
      </c>
      <c r="E156" s="157">
        <v>4.5130694399999997E-3</v>
      </c>
      <c r="F156" s="158"/>
      <c r="G156" s="159"/>
      <c r="H156" s="177"/>
    </row>
    <row r="157" spans="1:8" x14ac:dyDescent="0.25">
      <c r="A157" s="129">
        <v>3</v>
      </c>
      <c r="B157" s="133" t="s">
        <v>173</v>
      </c>
      <c r="C157" s="130" t="s">
        <v>9</v>
      </c>
      <c r="D157" s="129" t="s">
        <v>128</v>
      </c>
      <c r="E157" s="157">
        <v>6.9802384885714296E-3</v>
      </c>
      <c r="F157" s="158"/>
      <c r="G157" s="159"/>
      <c r="H157" s="177"/>
    </row>
    <row r="158" spans="1:8" x14ac:dyDescent="0.25">
      <c r="A158" s="129">
        <v>3</v>
      </c>
      <c r="B158" s="133" t="s">
        <v>174</v>
      </c>
      <c r="C158" s="130" t="s">
        <v>9</v>
      </c>
      <c r="D158" s="129" t="s">
        <v>128</v>
      </c>
      <c r="E158" s="157">
        <v>1.0762956289285714E-2</v>
      </c>
      <c r="F158" s="158"/>
      <c r="G158" s="159"/>
      <c r="H158" s="177"/>
    </row>
    <row r="159" spans="1:8" x14ac:dyDescent="0.25">
      <c r="A159" s="129">
        <v>3</v>
      </c>
      <c r="B159" s="133" t="s">
        <v>175</v>
      </c>
      <c r="C159" s="130" t="s">
        <v>9</v>
      </c>
      <c r="D159" s="129" t="s">
        <v>128</v>
      </c>
      <c r="E159" s="157">
        <v>1.5945120428571429E-3</v>
      </c>
      <c r="F159" s="158"/>
      <c r="G159" s="159"/>
      <c r="H159" s="177"/>
    </row>
    <row r="160" spans="1:8" x14ac:dyDescent="0.25">
      <c r="A160" s="129">
        <v>3</v>
      </c>
      <c r="B160" s="133" t="s">
        <v>176</v>
      </c>
      <c r="C160" s="130" t="s">
        <v>9</v>
      </c>
      <c r="D160" s="129" t="s">
        <v>128</v>
      </c>
      <c r="E160" s="157">
        <v>1.3250730870000001E-2</v>
      </c>
      <c r="F160" s="158"/>
      <c r="G160" s="159"/>
      <c r="H160" s="177"/>
    </row>
    <row r="161" spans="1:8" x14ac:dyDescent="0.25">
      <c r="A161" s="129">
        <v>3</v>
      </c>
      <c r="B161" s="133" t="s">
        <v>177</v>
      </c>
      <c r="C161" s="130" t="s">
        <v>9</v>
      </c>
      <c r="D161" s="129" t="s">
        <v>128</v>
      </c>
      <c r="E161" s="157">
        <v>9.5261664600000007E-3</v>
      </c>
      <c r="F161" s="158"/>
      <c r="G161" s="159"/>
      <c r="H161" s="177"/>
    </row>
    <row r="162" spans="1:8" x14ac:dyDescent="0.25">
      <c r="A162" s="129">
        <v>3</v>
      </c>
      <c r="B162" s="133" t="s">
        <v>178</v>
      </c>
      <c r="C162" s="130" t="s">
        <v>9</v>
      </c>
      <c r="D162" s="129" t="s">
        <v>128</v>
      </c>
      <c r="E162" s="157">
        <v>1.8206132399999999E-3</v>
      </c>
      <c r="F162" s="158"/>
      <c r="G162" s="159"/>
      <c r="H162" s="177"/>
    </row>
    <row r="163" spans="1:8" x14ac:dyDescent="0.25">
      <c r="A163" s="129">
        <v>3</v>
      </c>
      <c r="B163" s="133" t="s">
        <v>179</v>
      </c>
      <c r="C163" s="130" t="s">
        <v>9</v>
      </c>
      <c r="D163" s="129" t="s">
        <v>128</v>
      </c>
      <c r="E163" s="157">
        <v>0.10045425869999999</v>
      </c>
      <c r="F163" s="158"/>
      <c r="G163" s="159"/>
      <c r="H163" s="177"/>
    </row>
    <row r="164" spans="1:8" x14ac:dyDescent="0.25">
      <c r="A164" s="129">
        <v>3</v>
      </c>
      <c r="B164" s="133" t="s">
        <v>180</v>
      </c>
      <c r="C164" s="130" t="s">
        <v>9</v>
      </c>
      <c r="D164" s="129" t="s">
        <v>128</v>
      </c>
      <c r="E164" s="157">
        <v>1.0891626390000001E-2</v>
      </c>
      <c r="F164" s="158"/>
      <c r="G164" s="159"/>
      <c r="H164" s="177"/>
    </row>
    <row r="165" spans="1:8" x14ac:dyDescent="0.25">
      <c r="A165" s="129">
        <v>3</v>
      </c>
      <c r="B165" s="133" t="s">
        <v>181</v>
      </c>
      <c r="C165" s="130" t="s">
        <v>9</v>
      </c>
      <c r="D165" s="129" t="s">
        <v>128</v>
      </c>
      <c r="E165" s="157">
        <v>6.9802384885714296E-3</v>
      </c>
      <c r="F165" s="158"/>
      <c r="G165" s="159"/>
      <c r="H165" s="177"/>
    </row>
    <row r="166" spans="1:8" x14ac:dyDescent="0.25">
      <c r="A166" s="129">
        <v>3</v>
      </c>
      <c r="B166" s="133" t="s">
        <v>182</v>
      </c>
      <c r="C166" s="130" t="s">
        <v>9</v>
      </c>
      <c r="D166" s="129" t="s">
        <v>128</v>
      </c>
      <c r="E166" s="157">
        <v>6.9802384885714296E-3</v>
      </c>
      <c r="F166" s="158"/>
      <c r="G166" s="159"/>
      <c r="H166" s="177"/>
    </row>
    <row r="167" spans="1:8" x14ac:dyDescent="0.25">
      <c r="A167" s="129">
        <v>3</v>
      </c>
      <c r="B167" s="133" t="s">
        <v>183</v>
      </c>
      <c r="C167" s="130" t="s">
        <v>9</v>
      </c>
      <c r="D167" s="129" t="s">
        <v>128</v>
      </c>
      <c r="E167" s="157">
        <v>2.6668137600000001E-3</v>
      </c>
      <c r="F167" s="158"/>
      <c r="G167" s="159"/>
      <c r="H167" s="177"/>
    </row>
    <row r="168" spans="1:8" x14ac:dyDescent="0.25">
      <c r="A168" s="129">
        <v>3</v>
      </c>
      <c r="B168" s="133" t="s">
        <v>184</v>
      </c>
      <c r="C168" s="130" t="s">
        <v>9</v>
      </c>
      <c r="D168" s="129" t="s">
        <v>128</v>
      </c>
      <c r="E168" s="157">
        <v>6.1926492599999996E-3</v>
      </c>
      <c r="F168" s="158"/>
      <c r="G168" s="159"/>
      <c r="H168" s="177"/>
    </row>
    <row r="169" spans="1:8" x14ac:dyDescent="0.25">
      <c r="A169" s="129">
        <v>3</v>
      </c>
      <c r="B169" s="133" t="s">
        <v>185</v>
      </c>
      <c r="C169" s="130" t="s">
        <v>9</v>
      </c>
      <c r="D169" s="129" t="s">
        <v>128</v>
      </c>
      <c r="E169" s="157">
        <v>8.0292890249999999E-2</v>
      </c>
      <c r="F169" s="158"/>
      <c r="G169" s="159"/>
      <c r="H169" s="177"/>
    </row>
    <row r="170" spans="1:8" x14ac:dyDescent="0.25">
      <c r="A170" s="129">
        <v>3</v>
      </c>
      <c r="B170" s="133" t="s">
        <v>186</v>
      </c>
      <c r="C170" s="130" t="s">
        <v>9</v>
      </c>
      <c r="D170" s="129" t="s">
        <v>128</v>
      </c>
      <c r="E170" s="157">
        <v>5.1272058780000004E-2</v>
      </c>
      <c r="F170" s="158"/>
      <c r="G170" s="159"/>
      <c r="H170" s="177"/>
    </row>
    <row r="171" spans="1:8" x14ac:dyDescent="0.25">
      <c r="A171" s="129">
        <v>3</v>
      </c>
      <c r="B171" s="133" t="s">
        <v>187</v>
      </c>
      <c r="C171" s="130" t="s">
        <v>9</v>
      </c>
      <c r="D171" s="129" t="s">
        <v>128</v>
      </c>
      <c r="E171" s="157">
        <v>6.9802384885714296E-3</v>
      </c>
      <c r="F171" s="158"/>
      <c r="G171" s="159"/>
      <c r="H171" s="177"/>
    </row>
    <row r="172" spans="1:8" x14ac:dyDescent="0.25">
      <c r="A172" s="129">
        <v>3</v>
      </c>
      <c r="B172" s="133" t="s">
        <v>188</v>
      </c>
      <c r="C172" s="130" t="s">
        <v>9</v>
      </c>
      <c r="D172" s="129" t="s">
        <v>128</v>
      </c>
      <c r="E172" s="157">
        <v>0</v>
      </c>
      <c r="F172" s="158"/>
      <c r="G172" s="159"/>
      <c r="H172" s="177"/>
    </row>
    <row r="173" spans="1:8" x14ac:dyDescent="0.25">
      <c r="A173" s="129">
        <v>3</v>
      </c>
      <c r="B173" s="133" t="s">
        <v>189</v>
      </c>
      <c r="C173" s="130" t="s">
        <v>9</v>
      </c>
      <c r="D173" s="129" t="s">
        <v>128</v>
      </c>
      <c r="E173" s="157">
        <v>1.6511899757142856E-3</v>
      </c>
      <c r="F173" s="158"/>
      <c r="G173" s="159"/>
      <c r="H173" s="177"/>
    </row>
    <row r="174" spans="1:8" x14ac:dyDescent="0.25">
      <c r="A174" s="129">
        <v>3</v>
      </c>
      <c r="B174" s="133" t="s">
        <v>190</v>
      </c>
      <c r="C174" s="130" t="s">
        <v>9</v>
      </c>
      <c r="D174" s="129" t="s">
        <v>128</v>
      </c>
      <c r="E174" s="157">
        <v>0</v>
      </c>
      <c r="F174" s="158"/>
      <c r="G174" s="159"/>
      <c r="H174" s="177"/>
    </row>
    <row r="175" spans="1:8" x14ac:dyDescent="0.25">
      <c r="A175" s="129">
        <v>3</v>
      </c>
      <c r="B175" s="133" t="s">
        <v>191</v>
      </c>
      <c r="C175" s="130" t="s">
        <v>9</v>
      </c>
      <c r="D175" s="129" t="s">
        <v>128</v>
      </c>
      <c r="E175" s="157">
        <v>0</v>
      </c>
      <c r="F175" s="158"/>
      <c r="G175" s="159"/>
      <c r="H175" s="177"/>
    </row>
    <row r="176" spans="1:8" x14ac:dyDescent="0.25">
      <c r="A176" s="129">
        <v>3</v>
      </c>
      <c r="B176" s="133" t="s">
        <v>192</v>
      </c>
      <c r="C176" s="130" t="s">
        <v>9</v>
      </c>
      <c r="D176" s="129" t="s">
        <v>128</v>
      </c>
      <c r="E176" s="157">
        <v>2.7565622999999999E-4</v>
      </c>
      <c r="F176" s="158"/>
      <c r="G176" s="159"/>
      <c r="H176" s="177"/>
    </row>
    <row r="177" spans="1:8" x14ac:dyDescent="0.25">
      <c r="A177" s="129">
        <v>3</v>
      </c>
      <c r="B177" s="133" t="s">
        <v>193</v>
      </c>
      <c r="C177" s="130" t="s">
        <v>9</v>
      </c>
      <c r="D177" s="129" t="s">
        <v>128</v>
      </c>
      <c r="E177" s="157">
        <v>1.6511899757142856E-3</v>
      </c>
      <c r="F177" s="158"/>
      <c r="G177" s="159"/>
      <c r="H177" s="177"/>
    </row>
    <row r="178" spans="1:8" x14ac:dyDescent="0.25">
      <c r="A178" s="129">
        <v>3</v>
      </c>
      <c r="B178" s="133" t="s">
        <v>194</v>
      </c>
      <c r="C178" s="130" t="s">
        <v>9</v>
      </c>
      <c r="D178" s="129" t="s">
        <v>128</v>
      </c>
      <c r="E178" s="157">
        <v>0</v>
      </c>
      <c r="F178" s="158"/>
      <c r="G178" s="159"/>
      <c r="H178" s="177"/>
    </row>
    <row r="179" spans="1:8" x14ac:dyDescent="0.25">
      <c r="A179" s="129">
        <v>3</v>
      </c>
      <c r="B179" s="133" t="s">
        <v>195</v>
      </c>
      <c r="C179" s="130" t="s">
        <v>9</v>
      </c>
      <c r="D179" s="129" t="s">
        <v>128</v>
      </c>
      <c r="E179" s="157">
        <v>0</v>
      </c>
      <c r="F179" s="158"/>
      <c r="G179" s="159"/>
      <c r="H179" s="177"/>
    </row>
    <row r="180" spans="1:8" x14ac:dyDescent="0.25">
      <c r="A180" s="129">
        <v>3</v>
      </c>
      <c r="B180" s="133" t="s">
        <v>196</v>
      </c>
      <c r="C180" s="130" t="s">
        <v>9</v>
      </c>
      <c r="D180" s="129" t="s">
        <v>128</v>
      </c>
      <c r="E180" s="157">
        <v>0</v>
      </c>
      <c r="F180" s="158"/>
      <c r="G180" s="159"/>
      <c r="H180" s="177"/>
    </row>
    <row r="181" spans="1:8" x14ac:dyDescent="0.25">
      <c r="A181" s="129">
        <v>3</v>
      </c>
      <c r="B181" s="133" t="s">
        <v>197</v>
      </c>
      <c r="C181" s="130" t="s">
        <v>9</v>
      </c>
      <c r="D181" s="129" t="s">
        <v>128</v>
      </c>
      <c r="E181" s="157">
        <v>0</v>
      </c>
      <c r="F181" s="158"/>
      <c r="G181" s="159"/>
      <c r="H181" s="177"/>
    </row>
    <row r="182" spans="1:8" x14ac:dyDescent="0.25">
      <c r="A182" s="129">
        <v>3</v>
      </c>
      <c r="B182" s="133" t="s">
        <v>198</v>
      </c>
      <c r="C182" s="130" t="s">
        <v>9</v>
      </c>
      <c r="D182" s="129" t="s">
        <v>128</v>
      </c>
      <c r="E182" s="157">
        <v>0</v>
      </c>
      <c r="F182" s="158"/>
      <c r="G182" s="159"/>
      <c r="H182" s="177"/>
    </row>
    <row r="183" spans="1:8" x14ac:dyDescent="0.25">
      <c r="A183" s="129">
        <v>3</v>
      </c>
      <c r="B183" s="133" t="s">
        <v>199</v>
      </c>
      <c r="C183" s="130" t="s">
        <v>9</v>
      </c>
      <c r="D183" s="129" t="s">
        <v>128</v>
      </c>
      <c r="E183" s="157">
        <v>0</v>
      </c>
      <c r="F183" s="158"/>
      <c r="G183" s="159"/>
      <c r="H183" s="177"/>
    </row>
    <row r="184" spans="1:8" x14ac:dyDescent="0.25">
      <c r="A184" s="129">
        <v>3</v>
      </c>
      <c r="B184" s="133" t="s">
        <v>200</v>
      </c>
      <c r="C184" s="130" t="s">
        <v>9</v>
      </c>
      <c r="D184" s="129" t="s">
        <v>128</v>
      </c>
      <c r="E184" s="157">
        <v>1.1282673600000001E-2</v>
      </c>
      <c r="F184" s="158"/>
      <c r="G184" s="159"/>
      <c r="H184" s="177"/>
    </row>
    <row r="185" spans="1:8" x14ac:dyDescent="0.25">
      <c r="A185" s="129">
        <v>3</v>
      </c>
      <c r="B185" s="133" t="s">
        <v>201</v>
      </c>
      <c r="C185" s="130" t="s">
        <v>9</v>
      </c>
      <c r="D185" s="129" t="s">
        <v>128</v>
      </c>
      <c r="E185" s="157">
        <v>1.6511899757142856E-3</v>
      </c>
      <c r="F185" s="158"/>
      <c r="G185" s="159"/>
      <c r="H185" s="177"/>
    </row>
    <row r="186" spans="1:8" x14ac:dyDescent="0.25">
      <c r="A186" s="129">
        <v>3</v>
      </c>
      <c r="B186" s="133" t="s">
        <v>202</v>
      </c>
      <c r="C186" s="130" t="s">
        <v>9</v>
      </c>
      <c r="D186" s="129" t="s">
        <v>128</v>
      </c>
      <c r="E186" s="157">
        <v>1.6511899757142856E-3</v>
      </c>
      <c r="F186" s="158"/>
      <c r="G186" s="159"/>
      <c r="H186" s="177"/>
    </row>
    <row r="187" spans="1:8" x14ac:dyDescent="0.25">
      <c r="A187" s="129">
        <v>3</v>
      </c>
      <c r="B187" s="133" t="s">
        <v>203</v>
      </c>
      <c r="C187" s="130" t="s">
        <v>9</v>
      </c>
      <c r="D187" s="129" t="s">
        <v>128</v>
      </c>
      <c r="E187" s="157">
        <v>0</v>
      </c>
      <c r="F187" s="158"/>
      <c r="G187" s="159"/>
      <c r="H187" s="177"/>
    </row>
    <row r="188" spans="1:8" x14ac:dyDescent="0.25">
      <c r="A188" s="129">
        <v>3</v>
      </c>
      <c r="B188" s="133" t="s">
        <v>204</v>
      </c>
      <c r="C188" s="130" t="s">
        <v>9</v>
      </c>
      <c r="D188" s="129" t="s">
        <v>128</v>
      </c>
      <c r="E188" s="157">
        <v>0</v>
      </c>
      <c r="F188" s="158"/>
      <c r="G188" s="159"/>
      <c r="H188" s="177"/>
    </row>
    <row r="189" spans="1:8" x14ac:dyDescent="0.25">
      <c r="A189" s="129">
        <v>3</v>
      </c>
      <c r="B189" s="133" t="s">
        <v>205</v>
      </c>
      <c r="C189" s="130" t="s">
        <v>9</v>
      </c>
      <c r="D189" s="129" t="s">
        <v>128</v>
      </c>
      <c r="E189" s="157">
        <v>0</v>
      </c>
      <c r="F189" s="158"/>
      <c r="G189" s="159"/>
      <c r="H189" s="177"/>
    </row>
    <row r="190" spans="1:8" x14ac:dyDescent="0.25">
      <c r="A190" s="129">
        <v>3</v>
      </c>
      <c r="B190" s="133" t="s">
        <v>206</v>
      </c>
      <c r="C190" s="130" t="s">
        <v>9</v>
      </c>
      <c r="D190" s="129" t="s">
        <v>128</v>
      </c>
      <c r="E190" s="157">
        <v>0.12403248227999999</v>
      </c>
      <c r="F190" s="158"/>
      <c r="G190" s="159"/>
      <c r="H190" s="177"/>
    </row>
    <row r="191" spans="1:8" x14ac:dyDescent="0.25">
      <c r="A191" s="129">
        <v>3</v>
      </c>
      <c r="B191" s="133" t="s">
        <v>207</v>
      </c>
      <c r="C191" s="130" t="s">
        <v>9</v>
      </c>
      <c r="D191" s="129" t="s">
        <v>128</v>
      </c>
      <c r="E191" s="157">
        <v>1.6511899757142856E-3</v>
      </c>
      <c r="F191" s="158"/>
      <c r="G191" s="159"/>
      <c r="H191" s="177"/>
    </row>
    <row r="192" spans="1:8" x14ac:dyDescent="0.25">
      <c r="A192" s="129">
        <v>3</v>
      </c>
      <c r="B192" s="133" t="s">
        <v>208</v>
      </c>
      <c r="C192" s="130" t="s">
        <v>9</v>
      </c>
      <c r="D192" s="129" t="s">
        <v>128</v>
      </c>
      <c r="E192" s="157">
        <v>1.7460359991666669E-3</v>
      </c>
      <c r="F192" s="158"/>
      <c r="G192" s="159"/>
      <c r="H192" s="177"/>
    </row>
    <row r="193" spans="1:8" x14ac:dyDescent="0.25">
      <c r="A193" s="129">
        <v>3</v>
      </c>
      <c r="B193" s="133" t="s">
        <v>209</v>
      </c>
      <c r="C193" s="130" t="s">
        <v>9</v>
      </c>
      <c r="D193" s="129" t="s">
        <v>128</v>
      </c>
      <c r="E193" s="157">
        <v>4.5790071428571425E-4</v>
      </c>
      <c r="F193" s="158"/>
      <c r="G193" s="159"/>
      <c r="H193" s="177"/>
    </row>
    <row r="194" spans="1:8" x14ac:dyDescent="0.25">
      <c r="A194" s="129">
        <v>3</v>
      </c>
      <c r="B194" s="133" t="s">
        <v>210</v>
      </c>
      <c r="C194" s="130" t="s">
        <v>9</v>
      </c>
      <c r="D194" s="129" t="s">
        <v>128</v>
      </c>
      <c r="E194" s="157">
        <v>2.3363832622500001E-2</v>
      </c>
      <c r="F194" s="158"/>
      <c r="G194" s="159"/>
      <c r="H194" s="177"/>
    </row>
    <row r="195" spans="1:8" x14ac:dyDescent="0.25">
      <c r="A195" s="129">
        <v>3</v>
      </c>
      <c r="B195" s="133" t="s">
        <v>211</v>
      </c>
      <c r="C195" s="130" t="s">
        <v>9</v>
      </c>
      <c r="D195" s="129" t="s">
        <v>128</v>
      </c>
      <c r="E195" s="157">
        <v>4.4898068550000003E-3</v>
      </c>
      <c r="F195" s="158"/>
      <c r="G195" s="159"/>
      <c r="H195" s="177"/>
    </row>
    <row r="196" spans="1:8" x14ac:dyDescent="0.25">
      <c r="A196" s="129">
        <v>3</v>
      </c>
      <c r="B196" s="133" t="s">
        <v>212</v>
      </c>
      <c r="C196" s="130" t="s">
        <v>9</v>
      </c>
      <c r="D196" s="129" t="s">
        <v>128</v>
      </c>
      <c r="E196" s="157">
        <v>3.2053049999999999E-3</v>
      </c>
      <c r="F196" s="158"/>
      <c r="G196" s="159"/>
      <c r="H196" s="177"/>
    </row>
    <row r="197" spans="1:8" x14ac:dyDescent="0.25">
      <c r="A197" s="129">
        <v>3</v>
      </c>
      <c r="B197" s="133" t="s">
        <v>213</v>
      </c>
      <c r="C197" s="130" t="s">
        <v>9</v>
      </c>
      <c r="D197" s="129" t="s">
        <v>128</v>
      </c>
      <c r="E197" s="157">
        <v>6.1816596428571427E-4</v>
      </c>
      <c r="F197" s="158"/>
      <c r="G197" s="159"/>
      <c r="H197" s="177"/>
    </row>
    <row r="198" spans="1:8" x14ac:dyDescent="0.25">
      <c r="A198" s="129">
        <v>3</v>
      </c>
      <c r="B198" s="133" t="s">
        <v>214</v>
      </c>
      <c r="C198" s="130" t="s">
        <v>9</v>
      </c>
      <c r="D198" s="129" t="s">
        <v>128</v>
      </c>
      <c r="E198" s="157">
        <v>6.7347102825000005E-3</v>
      </c>
      <c r="F198" s="158"/>
      <c r="G198" s="159"/>
      <c r="H198" s="177"/>
    </row>
    <row r="199" spans="1:8" x14ac:dyDescent="0.25">
      <c r="A199" s="129">
        <v>3</v>
      </c>
      <c r="B199" s="133" t="s">
        <v>215</v>
      </c>
      <c r="C199" s="130" t="s">
        <v>9</v>
      </c>
      <c r="D199" s="129" t="s">
        <v>128</v>
      </c>
      <c r="E199" s="157">
        <v>9.9773485666666698E-4</v>
      </c>
      <c r="F199" s="158"/>
      <c r="G199" s="159"/>
      <c r="H199" s="177"/>
    </row>
    <row r="200" spans="1:8" x14ac:dyDescent="0.25">
      <c r="A200" s="129">
        <v>3</v>
      </c>
      <c r="B200" s="133" t="s">
        <v>216</v>
      </c>
      <c r="C200" s="130" t="s">
        <v>9</v>
      </c>
      <c r="D200" s="129" t="s">
        <v>128</v>
      </c>
      <c r="E200" s="157">
        <v>0</v>
      </c>
      <c r="F200" s="158"/>
      <c r="G200" s="159"/>
      <c r="H200" s="177"/>
    </row>
    <row r="201" spans="1:8" x14ac:dyDescent="0.25">
      <c r="A201" s="129">
        <v>3</v>
      </c>
      <c r="B201" s="133" t="s">
        <v>217</v>
      </c>
      <c r="C201" s="130" t="s">
        <v>9</v>
      </c>
      <c r="D201" s="129" t="s">
        <v>128</v>
      </c>
      <c r="E201" s="157">
        <v>0</v>
      </c>
      <c r="F201" s="158"/>
      <c r="G201" s="159"/>
      <c r="H201" s="177"/>
    </row>
    <row r="202" spans="1:8" x14ac:dyDescent="0.25">
      <c r="A202" s="129">
        <v>3</v>
      </c>
      <c r="B202" s="133" t="s">
        <v>218</v>
      </c>
      <c r="C202" s="130" t="s">
        <v>9</v>
      </c>
      <c r="D202" s="129" t="s">
        <v>128</v>
      </c>
      <c r="E202" s="157">
        <v>0</v>
      </c>
      <c r="F202" s="158"/>
      <c r="G202" s="159"/>
      <c r="H202" s="177"/>
    </row>
    <row r="203" spans="1:8" x14ac:dyDescent="0.25">
      <c r="A203" s="129">
        <v>3</v>
      </c>
      <c r="B203" s="133" t="s">
        <v>219</v>
      </c>
      <c r="C203" s="130" t="s">
        <v>9</v>
      </c>
      <c r="D203" s="129" t="s">
        <v>128</v>
      </c>
      <c r="E203" s="157">
        <v>6.2857295970000004E-2</v>
      </c>
      <c r="F203" s="158"/>
      <c r="G203" s="159"/>
      <c r="H203" s="177"/>
    </row>
    <row r="204" spans="1:8" x14ac:dyDescent="0.25">
      <c r="A204" s="129">
        <v>3</v>
      </c>
      <c r="B204" s="133" t="s">
        <v>220</v>
      </c>
      <c r="C204" s="130" t="s">
        <v>9</v>
      </c>
      <c r="D204" s="129" t="s">
        <v>128</v>
      </c>
      <c r="E204" s="157">
        <v>0</v>
      </c>
      <c r="F204" s="158"/>
      <c r="G204" s="159"/>
      <c r="H204" s="177"/>
    </row>
    <row r="205" spans="1:8" x14ac:dyDescent="0.25">
      <c r="A205" s="129">
        <v>3</v>
      </c>
      <c r="B205" s="133" t="s">
        <v>221</v>
      </c>
      <c r="C205" s="130" t="s">
        <v>9</v>
      </c>
      <c r="D205" s="129" t="s">
        <v>128</v>
      </c>
      <c r="E205" s="157">
        <v>4.5790071428571425E-4</v>
      </c>
      <c r="F205" s="158"/>
      <c r="G205" s="159"/>
      <c r="H205" s="177"/>
    </row>
    <row r="206" spans="1:8" x14ac:dyDescent="0.25">
      <c r="A206" s="129">
        <v>3</v>
      </c>
      <c r="B206" s="133" t="s">
        <v>222</v>
      </c>
      <c r="C206" s="130" t="s">
        <v>9</v>
      </c>
      <c r="D206" s="129" t="s">
        <v>128</v>
      </c>
      <c r="E206" s="157">
        <v>4.5790071428571425E-4</v>
      </c>
      <c r="F206" s="158"/>
      <c r="G206" s="159"/>
      <c r="H206" s="177"/>
    </row>
    <row r="207" spans="1:8" x14ac:dyDescent="0.25">
      <c r="A207" s="129">
        <v>3</v>
      </c>
      <c r="B207" s="133" t="s">
        <v>223</v>
      </c>
      <c r="C207" s="130" t="s">
        <v>9</v>
      </c>
      <c r="D207" s="129" t="s">
        <v>128</v>
      </c>
      <c r="E207" s="157">
        <v>0</v>
      </c>
      <c r="F207" s="158"/>
      <c r="G207" s="159"/>
      <c r="H207" s="177"/>
    </row>
    <row r="208" spans="1:8" x14ac:dyDescent="0.25">
      <c r="A208" s="129">
        <v>3</v>
      </c>
      <c r="B208" s="133" t="s">
        <v>224</v>
      </c>
      <c r="C208" s="130" t="s">
        <v>9</v>
      </c>
      <c r="D208" s="129" t="s">
        <v>128</v>
      </c>
      <c r="E208" s="157">
        <v>0</v>
      </c>
      <c r="F208" s="158"/>
      <c r="G208" s="159"/>
      <c r="H208" s="177"/>
    </row>
    <row r="209" spans="1:8" x14ac:dyDescent="0.25">
      <c r="A209" s="129">
        <v>3</v>
      </c>
      <c r="B209" s="133" t="s">
        <v>225</v>
      </c>
      <c r="C209" s="130" t="s">
        <v>9</v>
      </c>
      <c r="D209" s="129" t="s">
        <v>128</v>
      </c>
      <c r="E209" s="157">
        <v>0</v>
      </c>
      <c r="F209" s="158"/>
      <c r="G209" s="159"/>
      <c r="H209" s="177"/>
    </row>
    <row r="210" spans="1:8" x14ac:dyDescent="0.25">
      <c r="A210" s="129">
        <v>3</v>
      </c>
      <c r="B210" s="133" t="s">
        <v>226</v>
      </c>
      <c r="C210" s="130" t="s">
        <v>9</v>
      </c>
      <c r="D210" s="129" t="s">
        <v>128</v>
      </c>
      <c r="E210" s="157">
        <v>0</v>
      </c>
      <c r="F210" s="158"/>
      <c r="G210" s="159"/>
      <c r="H210" s="177"/>
    </row>
    <row r="211" spans="1:8" x14ac:dyDescent="0.25">
      <c r="A211" s="129">
        <v>3</v>
      </c>
      <c r="B211" s="133" t="s">
        <v>227</v>
      </c>
      <c r="C211" s="130" t="s">
        <v>9</v>
      </c>
      <c r="D211" s="129" t="s">
        <v>128</v>
      </c>
      <c r="E211" s="157">
        <v>4.5790071428571425E-4</v>
      </c>
      <c r="F211" s="158"/>
      <c r="G211" s="159"/>
      <c r="H211" s="177"/>
    </row>
    <row r="212" spans="1:8" ht="15.75" thickBot="1" x14ac:dyDescent="0.3">
      <c r="A212" s="138">
        <v>3</v>
      </c>
      <c r="B212" s="127" t="s">
        <v>228</v>
      </c>
      <c r="C212" s="139" t="s">
        <v>9</v>
      </c>
      <c r="D212" s="138" t="s">
        <v>128</v>
      </c>
      <c r="E212" s="145">
        <f>SUM(E112:E211)</f>
        <v>0.91591209048190525</v>
      </c>
      <c r="F212" s="127">
        <v>2.72</v>
      </c>
      <c r="G212" s="145">
        <f>E212-F212</f>
        <v>-1.8040879095180951</v>
      </c>
      <c r="H212" s="178"/>
    </row>
    <row r="213" spans="1:8" x14ac:dyDescent="0.25">
      <c r="A213" s="129">
        <v>3</v>
      </c>
      <c r="B213" s="129" t="s">
        <v>229</v>
      </c>
      <c r="C213" s="130" t="s">
        <v>9</v>
      </c>
      <c r="D213" s="129" t="s">
        <v>230</v>
      </c>
      <c r="E213" s="160">
        <v>0.18</v>
      </c>
      <c r="F213" s="132"/>
      <c r="G213" s="132"/>
      <c r="H213" s="179"/>
    </row>
    <row r="214" spans="1:8" x14ac:dyDescent="0.25">
      <c r="A214" s="133">
        <v>3</v>
      </c>
      <c r="B214" s="133" t="s">
        <v>231</v>
      </c>
      <c r="C214" s="134" t="s">
        <v>9</v>
      </c>
      <c r="D214" s="133" t="s">
        <v>230</v>
      </c>
      <c r="E214" s="137">
        <v>1.2</v>
      </c>
      <c r="F214" s="136"/>
      <c r="G214" s="136"/>
      <c r="H214" s="171"/>
    </row>
    <row r="215" spans="1:8" x14ac:dyDescent="0.25">
      <c r="A215" s="133">
        <v>3</v>
      </c>
      <c r="B215" s="133" t="s">
        <v>232</v>
      </c>
      <c r="C215" s="134" t="s">
        <v>9</v>
      </c>
      <c r="D215" s="133" t="s">
        <v>230</v>
      </c>
      <c r="E215" s="137">
        <v>28.31</v>
      </c>
      <c r="F215" s="136"/>
      <c r="G215" s="136"/>
      <c r="H215" s="171"/>
    </row>
    <row r="216" spans="1:8" x14ac:dyDescent="0.25">
      <c r="A216" s="133">
        <v>3</v>
      </c>
      <c r="B216" s="133" t="s">
        <v>233</v>
      </c>
      <c r="C216" s="134" t="s">
        <v>9</v>
      </c>
      <c r="D216" s="133" t="s">
        <v>230</v>
      </c>
      <c r="E216" s="137">
        <v>4.8600000000000003</v>
      </c>
      <c r="F216" s="136"/>
      <c r="G216" s="136"/>
      <c r="H216" s="171"/>
    </row>
    <row r="217" spans="1:8" x14ac:dyDescent="0.25">
      <c r="A217" s="133">
        <v>3</v>
      </c>
      <c r="B217" s="133" t="s">
        <v>234</v>
      </c>
      <c r="C217" s="134" t="s">
        <v>9</v>
      </c>
      <c r="D217" s="133" t="s">
        <v>230</v>
      </c>
      <c r="E217" s="137">
        <v>136.88</v>
      </c>
      <c r="F217" s="136"/>
      <c r="G217" s="136"/>
      <c r="H217" s="171"/>
    </row>
    <row r="218" spans="1:8" x14ac:dyDescent="0.25">
      <c r="A218" s="133">
        <v>3</v>
      </c>
      <c r="B218" s="133" t="s">
        <v>235</v>
      </c>
      <c r="C218" s="134" t="s">
        <v>9</v>
      </c>
      <c r="D218" s="133" t="s">
        <v>230</v>
      </c>
      <c r="E218" s="137">
        <v>115.13</v>
      </c>
      <c r="F218" s="136"/>
      <c r="G218" s="136"/>
      <c r="H218" s="171"/>
    </row>
    <row r="219" spans="1:8" x14ac:dyDescent="0.25">
      <c r="A219" s="133">
        <v>3</v>
      </c>
      <c r="B219" s="133" t="s">
        <v>236</v>
      </c>
      <c r="C219" s="134" t="s">
        <v>9</v>
      </c>
      <c r="D219" s="133" t="s">
        <v>230</v>
      </c>
      <c r="E219" s="137">
        <v>0</v>
      </c>
      <c r="F219" s="136"/>
      <c r="G219" s="136"/>
      <c r="H219" s="171"/>
    </row>
    <row r="220" spans="1:8" x14ac:dyDescent="0.25">
      <c r="A220" s="133">
        <v>3</v>
      </c>
      <c r="B220" s="133" t="s">
        <v>237</v>
      </c>
      <c r="C220" s="134" t="s">
        <v>9</v>
      </c>
      <c r="D220" s="133" t="s">
        <v>230</v>
      </c>
      <c r="E220" s="137">
        <v>1.49</v>
      </c>
      <c r="F220" s="136"/>
      <c r="G220" s="136"/>
      <c r="H220" s="171"/>
    </row>
    <row r="221" spans="1:8" x14ac:dyDescent="0.25">
      <c r="A221" s="133">
        <v>3</v>
      </c>
      <c r="B221" s="133" t="s">
        <v>238</v>
      </c>
      <c r="C221" s="134" t="s">
        <v>9</v>
      </c>
      <c r="D221" s="133" t="s">
        <v>230</v>
      </c>
      <c r="E221" s="137">
        <v>4.62</v>
      </c>
      <c r="F221" s="136"/>
      <c r="G221" s="136"/>
      <c r="H221" s="171"/>
    </row>
    <row r="222" spans="1:8" x14ac:dyDescent="0.25">
      <c r="A222" s="133">
        <v>3</v>
      </c>
      <c r="B222" s="133" t="s">
        <v>239</v>
      </c>
      <c r="C222" s="134" t="s">
        <v>9</v>
      </c>
      <c r="D222" s="133" t="s">
        <v>230</v>
      </c>
      <c r="E222" s="137">
        <v>7.65</v>
      </c>
      <c r="F222" s="136"/>
      <c r="G222" s="136"/>
      <c r="H222" s="171"/>
    </row>
    <row r="223" spans="1:8" x14ac:dyDescent="0.25">
      <c r="A223" s="133">
        <v>3</v>
      </c>
      <c r="B223" s="133" t="s">
        <v>240</v>
      </c>
      <c r="C223" s="134" t="s">
        <v>9</v>
      </c>
      <c r="D223" s="133" t="s">
        <v>230</v>
      </c>
      <c r="E223" s="137">
        <v>0.25</v>
      </c>
      <c r="F223" s="136"/>
      <c r="G223" s="136"/>
      <c r="H223" s="171"/>
    </row>
    <row r="224" spans="1:8" x14ac:dyDescent="0.25">
      <c r="A224" s="133">
        <v>3</v>
      </c>
      <c r="B224" s="133" t="s">
        <v>241</v>
      </c>
      <c r="C224" s="134" t="s">
        <v>9</v>
      </c>
      <c r="D224" s="133" t="s">
        <v>230</v>
      </c>
      <c r="E224" s="137">
        <v>2.65</v>
      </c>
      <c r="F224" s="136"/>
      <c r="G224" s="136"/>
      <c r="H224" s="171"/>
    </row>
    <row r="225" spans="1:17" x14ac:dyDescent="0.25">
      <c r="A225" s="133">
        <v>3</v>
      </c>
      <c r="B225" s="133" t="s">
        <v>242</v>
      </c>
      <c r="C225" s="134" t="s">
        <v>9</v>
      </c>
      <c r="D225" s="133" t="s">
        <v>230</v>
      </c>
      <c r="E225" s="137">
        <v>55.33</v>
      </c>
      <c r="F225" s="136"/>
      <c r="G225" s="136"/>
      <c r="H225" s="171"/>
    </row>
    <row r="226" spans="1:17" x14ac:dyDescent="0.25">
      <c r="A226" s="133">
        <v>3</v>
      </c>
      <c r="B226" s="133" t="s">
        <v>243</v>
      </c>
      <c r="C226" s="134" t="s">
        <v>9</v>
      </c>
      <c r="D226" s="133" t="s">
        <v>230</v>
      </c>
      <c r="E226" s="137">
        <v>19.850000000000001</v>
      </c>
      <c r="F226" s="136"/>
      <c r="G226" s="136"/>
      <c r="H226" s="171"/>
    </row>
    <row r="227" spans="1:17" x14ac:dyDescent="0.25">
      <c r="A227" s="133">
        <v>3</v>
      </c>
      <c r="B227" s="133" t="s">
        <v>244</v>
      </c>
      <c r="C227" s="134" t="s">
        <v>9</v>
      </c>
      <c r="D227" s="133" t="s">
        <v>230</v>
      </c>
      <c r="E227" s="137">
        <v>0.5</v>
      </c>
      <c r="F227" s="136"/>
      <c r="G227" s="136"/>
      <c r="H227" s="171"/>
    </row>
    <row r="228" spans="1:17" ht="15.75" thickBot="1" x14ac:dyDescent="0.3">
      <c r="A228" s="138">
        <v>3</v>
      </c>
      <c r="B228" s="127" t="s">
        <v>245</v>
      </c>
      <c r="C228" s="139" t="s">
        <v>9</v>
      </c>
      <c r="D228" s="138" t="s">
        <v>230</v>
      </c>
      <c r="E228" s="145">
        <f>SUM(E213:E227)</f>
        <v>378.9</v>
      </c>
      <c r="F228" s="140">
        <v>278.89999999999998</v>
      </c>
      <c r="G228" s="145">
        <f>E228-F228</f>
        <v>100</v>
      </c>
      <c r="H228" s="172"/>
    </row>
    <row r="229" spans="1:17" ht="15.75" thickBot="1" x14ac:dyDescent="0.3">
      <c r="A229" s="149">
        <v>3</v>
      </c>
      <c r="B229" s="150" t="s">
        <v>246</v>
      </c>
      <c r="C229" s="151" t="s">
        <v>9</v>
      </c>
      <c r="D229" s="149" t="s">
        <v>247</v>
      </c>
      <c r="E229" s="161">
        <v>142.34756220400001</v>
      </c>
      <c r="F229" s="152">
        <v>61.206000000000003</v>
      </c>
      <c r="G229" s="153">
        <f>E229-F229</f>
        <v>81.14156220400001</v>
      </c>
      <c r="H229" s="165"/>
    </row>
    <row r="230" spans="1:17" x14ac:dyDescent="0.25">
      <c r="A230" s="129">
        <v>3</v>
      </c>
      <c r="B230" s="129" t="s">
        <v>248</v>
      </c>
      <c r="C230" s="130" t="s">
        <v>9</v>
      </c>
      <c r="D230" s="129" t="s">
        <v>249</v>
      </c>
      <c r="E230" s="131">
        <v>0.37023915200000002</v>
      </c>
      <c r="F230" s="132"/>
      <c r="G230" s="132"/>
      <c r="H230" s="179"/>
      <c r="L230" s="162"/>
      <c r="M230" s="162"/>
      <c r="N230" s="162"/>
      <c r="O230" s="162"/>
      <c r="P230" s="162"/>
      <c r="Q230" s="162"/>
    </row>
    <row r="231" spans="1:17" x14ac:dyDescent="0.25">
      <c r="A231" s="133">
        <v>3</v>
      </c>
      <c r="B231" s="133" t="s">
        <v>229</v>
      </c>
      <c r="C231" s="134" t="s">
        <v>9</v>
      </c>
      <c r="D231" s="133" t="s">
        <v>249</v>
      </c>
      <c r="E231" s="135">
        <v>24.624948270000001</v>
      </c>
      <c r="F231" s="136"/>
      <c r="G231" s="136"/>
      <c r="H231" s="171"/>
      <c r="L231" s="163"/>
      <c r="M231" s="163"/>
      <c r="N231" s="163"/>
      <c r="O231" s="163"/>
      <c r="P231" s="163"/>
      <c r="Q231" s="163"/>
    </row>
    <row r="232" spans="1:17" x14ac:dyDescent="0.25">
      <c r="A232" s="133">
        <v>3</v>
      </c>
      <c r="B232" s="133" t="s">
        <v>250</v>
      </c>
      <c r="C232" s="134" t="s">
        <v>9</v>
      </c>
      <c r="D232" s="133" t="s">
        <v>249</v>
      </c>
      <c r="E232" s="135">
        <v>244.62577089999999</v>
      </c>
      <c r="F232" s="136"/>
      <c r="G232" s="136"/>
      <c r="H232" s="171"/>
      <c r="L232" s="163"/>
      <c r="M232" s="163"/>
      <c r="N232" s="163"/>
      <c r="O232" s="163"/>
      <c r="P232" s="163"/>
      <c r="Q232" s="163"/>
    </row>
    <row r="233" spans="1:17" x14ac:dyDescent="0.25">
      <c r="A233" s="133">
        <v>3</v>
      </c>
      <c r="B233" s="133" t="s">
        <v>251</v>
      </c>
      <c r="C233" s="134" t="s">
        <v>9</v>
      </c>
      <c r="D233" s="133" t="s">
        <v>249</v>
      </c>
      <c r="E233" s="135">
        <v>152.13535250000001</v>
      </c>
      <c r="F233" s="136"/>
      <c r="G233" s="136"/>
      <c r="H233" s="171"/>
      <c r="L233" s="163"/>
      <c r="M233" s="163"/>
      <c r="N233" s="163"/>
      <c r="O233" s="163"/>
      <c r="P233" s="163"/>
      <c r="Q233" s="163"/>
    </row>
    <row r="234" spans="1:17" x14ac:dyDescent="0.25">
      <c r="A234" s="133">
        <v>3</v>
      </c>
      <c r="B234" s="133" t="s">
        <v>252</v>
      </c>
      <c r="C234" s="134" t="s">
        <v>9</v>
      </c>
      <c r="D234" s="133" t="s">
        <v>249</v>
      </c>
      <c r="E234" s="135">
        <v>17.889014339999999</v>
      </c>
      <c r="F234" s="136"/>
      <c r="G234" s="136"/>
      <c r="H234" s="171"/>
      <c r="L234" s="163"/>
      <c r="M234" s="163"/>
      <c r="N234" s="163"/>
      <c r="O234" s="163"/>
      <c r="P234" s="163"/>
      <c r="Q234" s="163"/>
    </row>
    <row r="235" spans="1:17" x14ac:dyDescent="0.25">
      <c r="A235" s="133">
        <v>3</v>
      </c>
      <c r="B235" s="133" t="s">
        <v>253</v>
      </c>
      <c r="C235" s="134" t="s">
        <v>9</v>
      </c>
      <c r="D235" s="133" t="s">
        <v>249</v>
      </c>
      <c r="E235" s="135">
        <v>3.763004504</v>
      </c>
      <c r="F235" s="136"/>
      <c r="G235" s="136"/>
      <c r="H235" s="171"/>
      <c r="L235" s="163"/>
      <c r="M235" s="163"/>
      <c r="N235" s="163"/>
      <c r="O235" s="163"/>
      <c r="P235" s="163"/>
      <c r="Q235" s="163"/>
    </row>
    <row r="236" spans="1:17" x14ac:dyDescent="0.25">
      <c r="A236" s="133">
        <v>3</v>
      </c>
      <c r="B236" s="133" t="s">
        <v>254</v>
      </c>
      <c r="C236" s="134" t="s">
        <v>9</v>
      </c>
      <c r="D236" s="133" t="s">
        <v>249</v>
      </c>
      <c r="E236" s="135">
        <v>12.55346099</v>
      </c>
      <c r="F236" s="136"/>
      <c r="G236" s="136"/>
      <c r="H236" s="171"/>
      <c r="L236" s="163"/>
      <c r="M236" s="163"/>
      <c r="N236" s="163"/>
      <c r="O236" s="163"/>
      <c r="P236" s="163"/>
      <c r="Q236" s="163"/>
    </row>
    <row r="237" spans="1:17" x14ac:dyDescent="0.25">
      <c r="A237" s="133">
        <v>3</v>
      </c>
      <c r="B237" s="133" t="s">
        <v>255</v>
      </c>
      <c r="C237" s="134" t="s">
        <v>9</v>
      </c>
      <c r="D237" s="133" t="s">
        <v>249</v>
      </c>
      <c r="E237" s="135">
        <v>1.863362161</v>
      </c>
      <c r="F237" s="136"/>
      <c r="G237" s="136"/>
      <c r="H237" s="171"/>
      <c r="L237" s="163"/>
      <c r="M237" s="163"/>
      <c r="N237" s="163"/>
      <c r="O237" s="163"/>
      <c r="P237" s="163"/>
      <c r="Q237" s="163"/>
    </row>
    <row r="238" spans="1:17" x14ac:dyDescent="0.25">
      <c r="A238" s="133">
        <v>3</v>
      </c>
      <c r="B238" s="133" t="s">
        <v>242</v>
      </c>
      <c r="C238" s="134" t="s">
        <v>9</v>
      </c>
      <c r="D238" s="133" t="s">
        <v>249</v>
      </c>
      <c r="E238" s="135">
        <v>8.0739355970000002</v>
      </c>
      <c r="F238" s="136"/>
      <c r="G238" s="136"/>
      <c r="H238" s="171"/>
      <c r="L238" s="163"/>
      <c r="M238" s="163"/>
      <c r="N238" s="163"/>
      <c r="O238" s="163"/>
      <c r="P238" s="163"/>
      <c r="Q238" s="163"/>
    </row>
    <row r="239" spans="1:17" x14ac:dyDescent="0.25">
      <c r="A239" s="133">
        <v>3</v>
      </c>
      <c r="B239" s="133" t="s">
        <v>256</v>
      </c>
      <c r="C239" s="134" t="s">
        <v>9</v>
      </c>
      <c r="D239" s="133" t="s">
        <v>249</v>
      </c>
      <c r="E239" s="135">
        <v>0.143980896</v>
      </c>
      <c r="F239" s="136"/>
      <c r="G239" s="136"/>
      <c r="H239" s="171"/>
      <c r="L239" s="163"/>
      <c r="M239" s="163"/>
      <c r="N239" s="163"/>
      <c r="O239" s="163"/>
      <c r="P239" s="163"/>
      <c r="Q239" s="163"/>
    </row>
    <row r="240" spans="1:17" x14ac:dyDescent="0.25">
      <c r="A240" s="133">
        <v>3</v>
      </c>
      <c r="B240" s="133" t="s">
        <v>257</v>
      </c>
      <c r="C240" s="134" t="s">
        <v>9</v>
      </c>
      <c r="D240" s="133" t="s">
        <v>249</v>
      </c>
      <c r="E240" s="135">
        <v>2.104136639</v>
      </c>
      <c r="F240" s="136"/>
      <c r="G240" s="136"/>
      <c r="H240" s="171"/>
      <c r="L240" s="163"/>
      <c r="M240" s="163"/>
      <c r="N240" s="163"/>
      <c r="O240" s="163"/>
      <c r="P240" s="163"/>
      <c r="Q240" s="163"/>
    </row>
    <row r="241" spans="1:17" ht="15.75" thickBot="1" x14ac:dyDescent="0.3">
      <c r="A241" s="138">
        <v>3</v>
      </c>
      <c r="B241" s="127" t="s">
        <v>258</v>
      </c>
      <c r="C241" s="139" t="s">
        <v>9</v>
      </c>
      <c r="D241" s="138" t="s">
        <v>249</v>
      </c>
      <c r="E241" s="145">
        <f>SUM(E230:E240)</f>
        <v>468.14720594900001</v>
      </c>
      <c r="F241" s="127">
        <v>169.58</v>
      </c>
      <c r="G241" s="145">
        <f>E241-F241</f>
        <v>298.56720594900003</v>
      </c>
      <c r="H241" s="172"/>
      <c r="L241" s="163"/>
      <c r="M241" s="163"/>
      <c r="N241" s="163"/>
      <c r="O241" s="163"/>
      <c r="P241" s="163"/>
      <c r="Q241" s="163"/>
    </row>
    <row r="242" spans="1:17" ht="15.75" thickBot="1" x14ac:dyDescent="0.3">
      <c r="A242" s="149">
        <v>3</v>
      </c>
      <c r="B242" s="150" t="s">
        <v>259</v>
      </c>
      <c r="C242" s="151" t="s">
        <v>9</v>
      </c>
      <c r="D242" s="149" t="s">
        <v>259</v>
      </c>
      <c r="E242" s="150">
        <v>456.26569999999998</v>
      </c>
      <c r="F242" s="150" t="s">
        <v>260</v>
      </c>
      <c r="G242" s="150" t="s">
        <v>260</v>
      </c>
      <c r="H242" s="165"/>
      <c r="L242" s="163"/>
      <c r="M242" s="163"/>
      <c r="N242" s="163"/>
      <c r="O242" s="163"/>
      <c r="P242" s="163"/>
      <c r="Q242" s="163"/>
    </row>
    <row r="243" spans="1:17" x14ac:dyDescent="0.25">
      <c r="A243" s="129">
        <v>3</v>
      </c>
      <c r="B243" s="129" t="s">
        <v>261</v>
      </c>
      <c r="C243" s="130" t="s">
        <v>262</v>
      </c>
      <c r="D243" s="129" t="s">
        <v>263</v>
      </c>
      <c r="E243" s="160">
        <v>1930.99</v>
      </c>
      <c r="F243" s="132"/>
      <c r="G243" s="132"/>
      <c r="H243" s="166"/>
      <c r="L243" s="163"/>
      <c r="M243" s="163"/>
      <c r="N243" s="163"/>
      <c r="O243" s="163"/>
      <c r="P243" s="163"/>
      <c r="Q243" s="163"/>
    </row>
    <row r="244" spans="1:17" x14ac:dyDescent="0.25">
      <c r="A244" s="133">
        <v>3</v>
      </c>
      <c r="B244" s="133" t="s">
        <v>264</v>
      </c>
      <c r="C244" s="134" t="s">
        <v>262</v>
      </c>
      <c r="D244" s="133" t="s">
        <v>263</v>
      </c>
      <c r="E244" s="137">
        <v>28705.43</v>
      </c>
      <c r="F244" s="136"/>
      <c r="G244" s="136"/>
      <c r="H244" s="167"/>
      <c r="L244" s="163"/>
      <c r="M244" s="163"/>
      <c r="N244" s="163"/>
      <c r="O244" s="163"/>
      <c r="P244" s="163"/>
      <c r="Q244" s="163"/>
    </row>
    <row r="245" spans="1:17" x14ac:dyDescent="0.25">
      <c r="A245" s="133">
        <v>3</v>
      </c>
      <c r="B245" s="133" t="s">
        <v>265</v>
      </c>
      <c r="C245" s="134" t="s">
        <v>262</v>
      </c>
      <c r="D245" s="133" t="s">
        <v>266</v>
      </c>
      <c r="E245" s="137">
        <v>985931.52</v>
      </c>
      <c r="F245" s="136"/>
      <c r="G245" s="136"/>
      <c r="H245" s="167"/>
      <c r="L245" s="163"/>
      <c r="M245" s="163"/>
      <c r="N245" s="163"/>
      <c r="O245" s="163"/>
      <c r="P245" s="163"/>
      <c r="Q245" s="163"/>
    </row>
    <row r="246" spans="1:17" x14ac:dyDescent="0.25">
      <c r="A246" s="133">
        <v>3</v>
      </c>
      <c r="B246" s="133" t="s">
        <v>267</v>
      </c>
      <c r="C246" s="134" t="s">
        <v>262</v>
      </c>
      <c r="D246" s="133" t="s">
        <v>268</v>
      </c>
      <c r="E246" s="137">
        <v>14.26</v>
      </c>
      <c r="F246" s="136"/>
      <c r="G246" s="136"/>
      <c r="H246" s="167"/>
      <c r="L246" s="163"/>
      <c r="M246" s="163"/>
      <c r="N246" s="163"/>
      <c r="O246" s="163"/>
      <c r="P246" s="163"/>
      <c r="Q246" s="163"/>
    </row>
    <row r="247" spans="1:17" x14ac:dyDescent="0.25">
      <c r="A247" s="133">
        <v>3</v>
      </c>
      <c r="B247" s="133" t="s">
        <v>269</v>
      </c>
      <c r="C247" s="134" t="s">
        <v>262</v>
      </c>
      <c r="D247" s="133" t="s">
        <v>270</v>
      </c>
      <c r="E247" s="135">
        <v>156.97556410922101</v>
      </c>
      <c r="F247" s="136"/>
      <c r="G247" s="136"/>
      <c r="H247" s="167"/>
    </row>
    <row r="248" spans="1:17" x14ac:dyDescent="0.25">
      <c r="A248" s="133">
        <v>3</v>
      </c>
      <c r="B248" s="133" t="s">
        <v>271</v>
      </c>
      <c r="C248" s="134" t="s">
        <v>262</v>
      </c>
      <c r="D248" s="133" t="s">
        <v>272</v>
      </c>
      <c r="E248" s="135">
        <v>88.984265629924863</v>
      </c>
      <c r="F248" s="136"/>
      <c r="G248" s="136"/>
      <c r="H248" s="167"/>
    </row>
    <row r="249" spans="1:17" x14ac:dyDescent="0.25">
      <c r="A249" s="133">
        <v>3</v>
      </c>
      <c r="B249" s="133" t="s">
        <v>273</v>
      </c>
      <c r="C249" s="134" t="s">
        <v>262</v>
      </c>
      <c r="D249" s="133" t="s">
        <v>274</v>
      </c>
      <c r="E249" s="137">
        <v>109872.39</v>
      </c>
      <c r="F249" s="136"/>
      <c r="G249" s="136"/>
      <c r="H249" s="167"/>
    </row>
    <row r="250" spans="1:17" x14ac:dyDescent="0.25">
      <c r="A250" s="133">
        <v>3</v>
      </c>
      <c r="B250" s="133" t="s">
        <v>275</v>
      </c>
      <c r="C250" s="134" t="s">
        <v>262</v>
      </c>
      <c r="D250" s="133" t="s">
        <v>276</v>
      </c>
      <c r="E250" s="137">
        <v>9503.1200000000008</v>
      </c>
      <c r="F250" s="136"/>
      <c r="G250" s="136"/>
      <c r="H250" s="167"/>
    </row>
    <row r="251" spans="1:17" x14ac:dyDescent="0.25">
      <c r="A251" s="133">
        <v>3</v>
      </c>
      <c r="B251" s="133" t="s">
        <v>277</v>
      </c>
      <c r="C251" s="134" t="s">
        <v>262</v>
      </c>
      <c r="D251" s="133" t="s">
        <v>278</v>
      </c>
      <c r="E251" s="137">
        <v>281702.01</v>
      </c>
      <c r="F251" s="136"/>
      <c r="G251" s="136"/>
      <c r="H251" s="167"/>
    </row>
    <row r="252" spans="1:17" ht="15.75" thickBot="1" x14ac:dyDescent="0.3">
      <c r="A252" s="133">
        <v>3</v>
      </c>
      <c r="B252" s="133" t="s">
        <v>279</v>
      </c>
      <c r="C252" s="134" t="s">
        <v>262</v>
      </c>
      <c r="D252" s="133" t="s">
        <v>280</v>
      </c>
      <c r="E252" s="137">
        <v>162848.5</v>
      </c>
      <c r="F252" s="136"/>
      <c r="G252" s="136"/>
      <c r="H252" s="168"/>
    </row>
    <row r="253" spans="1:17" x14ac:dyDescent="0.25">
      <c r="C253" s="164"/>
    </row>
    <row r="254" spans="1:17" x14ac:dyDescent="0.25">
      <c r="C254" s="164"/>
    </row>
    <row r="255" spans="1:17" x14ac:dyDescent="0.25">
      <c r="C255" s="164"/>
    </row>
    <row r="256" spans="1:17" x14ac:dyDescent="0.25">
      <c r="C256" s="164"/>
    </row>
    <row r="257" spans="3:3" x14ac:dyDescent="0.25">
      <c r="C257" s="164"/>
    </row>
    <row r="258" spans="3:3" x14ac:dyDescent="0.25">
      <c r="C258" s="164"/>
    </row>
    <row r="259" spans="3:3" x14ac:dyDescent="0.25">
      <c r="C259" s="164"/>
    </row>
    <row r="260" spans="3:3" x14ac:dyDescent="0.25">
      <c r="C260" s="164"/>
    </row>
    <row r="261" spans="3:3" x14ac:dyDescent="0.25">
      <c r="C261" s="164"/>
    </row>
    <row r="262" spans="3:3" x14ac:dyDescent="0.25">
      <c r="C262" s="164"/>
    </row>
    <row r="263" spans="3:3" x14ac:dyDescent="0.25">
      <c r="C263" s="164"/>
    </row>
    <row r="264" spans="3:3" x14ac:dyDescent="0.25">
      <c r="C264" s="164"/>
    </row>
    <row r="265" spans="3:3" x14ac:dyDescent="0.25">
      <c r="C265" s="164"/>
    </row>
    <row r="266" spans="3:3" x14ac:dyDescent="0.25">
      <c r="C266" s="164"/>
    </row>
    <row r="267" spans="3:3" x14ac:dyDescent="0.25">
      <c r="C267" s="164"/>
    </row>
    <row r="268" spans="3:3" x14ac:dyDescent="0.25">
      <c r="C268" s="164"/>
    </row>
    <row r="269" spans="3:3" x14ac:dyDescent="0.25">
      <c r="C269" s="164"/>
    </row>
    <row r="270" spans="3:3" x14ac:dyDescent="0.25">
      <c r="C270" s="164"/>
    </row>
    <row r="271" spans="3:3" x14ac:dyDescent="0.25">
      <c r="C271" s="164"/>
    </row>
    <row r="272" spans="3:3" x14ac:dyDescent="0.25">
      <c r="C272" s="164"/>
    </row>
    <row r="273" spans="3:3" x14ac:dyDescent="0.25">
      <c r="C273" s="164"/>
    </row>
    <row r="274" spans="3:3" x14ac:dyDescent="0.25">
      <c r="C274" s="164"/>
    </row>
    <row r="275" spans="3:3" x14ac:dyDescent="0.25">
      <c r="C275" s="164"/>
    </row>
    <row r="276" spans="3:3" x14ac:dyDescent="0.25">
      <c r="C276" s="164"/>
    </row>
    <row r="277" spans="3:3" x14ac:dyDescent="0.25">
      <c r="C277" s="164"/>
    </row>
    <row r="278" spans="3:3" x14ac:dyDescent="0.25">
      <c r="C278" s="164"/>
    </row>
    <row r="279" spans="3:3" x14ac:dyDescent="0.25">
      <c r="C279" s="164"/>
    </row>
    <row r="280" spans="3:3" x14ac:dyDescent="0.25">
      <c r="C280" s="164"/>
    </row>
    <row r="281" spans="3:3" x14ac:dyDescent="0.25">
      <c r="C281" s="164"/>
    </row>
    <row r="282" spans="3:3" x14ac:dyDescent="0.25">
      <c r="C282" s="164"/>
    </row>
    <row r="283" spans="3:3" x14ac:dyDescent="0.25">
      <c r="C283" s="164"/>
    </row>
    <row r="284" spans="3:3" x14ac:dyDescent="0.25">
      <c r="C284" s="164"/>
    </row>
    <row r="285" spans="3:3" x14ac:dyDescent="0.25">
      <c r="C285" s="164"/>
    </row>
    <row r="286" spans="3:3" x14ac:dyDescent="0.25">
      <c r="C286" s="164"/>
    </row>
    <row r="287" spans="3:3" x14ac:dyDescent="0.25">
      <c r="C287" s="164"/>
    </row>
    <row r="288" spans="3:3" x14ac:dyDescent="0.25">
      <c r="C288" s="164"/>
    </row>
    <row r="289" spans="3:3" x14ac:dyDescent="0.25">
      <c r="C289" s="164"/>
    </row>
    <row r="290" spans="3:3" x14ac:dyDescent="0.25">
      <c r="C290" s="164"/>
    </row>
    <row r="291" spans="3:3" x14ac:dyDescent="0.25">
      <c r="C291" s="164"/>
    </row>
    <row r="292" spans="3:3" x14ac:dyDescent="0.25">
      <c r="C292" s="164"/>
    </row>
    <row r="293" spans="3:3" x14ac:dyDescent="0.25">
      <c r="C293" s="164"/>
    </row>
    <row r="294" spans="3:3" x14ac:dyDescent="0.25">
      <c r="C294" s="164"/>
    </row>
    <row r="295" spans="3:3" x14ac:dyDescent="0.25">
      <c r="C295" s="164"/>
    </row>
    <row r="296" spans="3:3" x14ac:dyDescent="0.25">
      <c r="C296" s="164"/>
    </row>
    <row r="297" spans="3:3" x14ac:dyDescent="0.25">
      <c r="C297" s="164"/>
    </row>
    <row r="298" spans="3:3" x14ac:dyDescent="0.25">
      <c r="C298" s="164"/>
    </row>
    <row r="299" spans="3:3" x14ac:dyDescent="0.25">
      <c r="C299" s="164"/>
    </row>
    <row r="300" spans="3:3" x14ac:dyDescent="0.25">
      <c r="C300" s="164"/>
    </row>
    <row r="301" spans="3:3" x14ac:dyDescent="0.25">
      <c r="C301" s="164"/>
    </row>
    <row r="302" spans="3:3" x14ac:dyDescent="0.25">
      <c r="C302" s="164"/>
    </row>
    <row r="303" spans="3:3" x14ac:dyDescent="0.25">
      <c r="C303" s="164"/>
    </row>
    <row r="304" spans="3:3" x14ac:dyDescent="0.25">
      <c r="C304" s="164"/>
    </row>
    <row r="305" spans="3:3" x14ac:dyDescent="0.25">
      <c r="C305" s="164"/>
    </row>
    <row r="306" spans="3:3" x14ac:dyDescent="0.25">
      <c r="C306" s="164"/>
    </row>
    <row r="307" spans="3:3" x14ac:dyDescent="0.25">
      <c r="C307" s="164"/>
    </row>
    <row r="308" spans="3:3" x14ac:dyDescent="0.25">
      <c r="C308" s="164"/>
    </row>
    <row r="309" spans="3:3" x14ac:dyDescent="0.25">
      <c r="C309" s="164"/>
    </row>
    <row r="310" spans="3:3" x14ac:dyDescent="0.25">
      <c r="C310" s="164"/>
    </row>
    <row r="311" spans="3:3" x14ac:dyDescent="0.25">
      <c r="C311" s="164"/>
    </row>
    <row r="312" spans="3:3" x14ac:dyDescent="0.25">
      <c r="C312" s="164"/>
    </row>
    <row r="313" spans="3:3" x14ac:dyDescent="0.25">
      <c r="C313" s="164"/>
    </row>
    <row r="314" spans="3:3" x14ac:dyDescent="0.25">
      <c r="C314" s="164"/>
    </row>
    <row r="315" spans="3:3" x14ac:dyDescent="0.25">
      <c r="C315" s="164"/>
    </row>
    <row r="316" spans="3:3" x14ac:dyDescent="0.25">
      <c r="C316" s="164"/>
    </row>
    <row r="317" spans="3:3" x14ac:dyDescent="0.25">
      <c r="C317" s="164"/>
    </row>
    <row r="318" spans="3:3" x14ac:dyDescent="0.25">
      <c r="C318" s="164"/>
    </row>
    <row r="319" spans="3:3" x14ac:dyDescent="0.25">
      <c r="C319" s="164"/>
    </row>
    <row r="320" spans="3:3" x14ac:dyDescent="0.25">
      <c r="C320" s="164"/>
    </row>
    <row r="321" spans="3:3" x14ac:dyDescent="0.25">
      <c r="C321" s="164"/>
    </row>
    <row r="322" spans="3:3" x14ac:dyDescent="0.25">
      <c r="C322" s="164"/>
    </row>
    <row r="323" spans="3:3" x14ac:dyDescent="0.25">
      <c r="C323" s="164"/>
    </row>
    <row r="324" spans="3:3" x14ac:dyDescent="0.25">
      <c r="C324" s="164"/>
    </row>
    <row r="325" spans="3:3" x14ac:dyDescent="0.25">
      <c r="C325" s="164"/>
    </row>
    <row r="326" spans="3:3" x14ac:dyDescent="0.25">
      <c r="C326" s="164"/>
    </row>
    <row r="327" spans="3:3" x14ac:dyDescent="0.25">
      <c r="C327" s="164"/>
    </row>
    <row r="328" spans="3:3" x14ac:dyDescent="0.25">
      <c r="C328" s="164"/>
    </row>
    <row r="329" spans="3:3" x14ac:dyDescent="0.25">
      <c r="C329" s="164"/>
    </row>
    <row r="330" spans="3:3" x14ac:dyDescent="0.25">
      <c r="C330" s="164"/>
    </row>
    <row r="331" spans="3:3" x14ac:dyDescent="0.25">
      <c r="C331" s="164"/>
    </row>
    <row r="332" spans="3:3" x14ac:dyDescent="0.25">
      <c r="C332" s="164"/>
    </row>
    <row r="333" spans="3:3" x14ac:dyDescent="0.25">
      <c r="C333" s="164"/>
    </row>
    <row r="334" spans="3:3" x14ac:dyDescent="0.25">
      <c r="C334" s="164"/>
    </row>
    <row r="335" spans="3:3" x14ac:dyDescent="0.25">
      <c r="C335" s="164"/>
    </row>
    <row r="336" spans="3:3" x14ac:dyDescent="0.25">
      <c r="C336" s="164"/>
    </row>
    <row r="337" spans="3:3" x14ac:dyDescent="0.25">
      <c r="C337" s="164"/>
    </row>
    <row r="338" spans="3:3" x14ac:dyDescent="0.25">
      <c r="C338" s="164"/>
    </row>
    <row r="339" spans="3:3" x14ac:dyDescent="0.25">
      <c r="C339" s="164"/>
    </row>
    <row r="340" spans="3:3" x14ac:dyDescent="0.25">
      <c r="C340" s="164"/>
    </row>
    <row r="341" spans="3:3" x14ac:dyDescent="0.25">
      <c r="C341" s="164"/>
    </row>
    <row r="342" spans="3:3" x14ac:dyDescent="0.25">
      <c r="C342" s="164"/>
    </row>
    <row r="343" spans="3:3" x14ac:dyDescent="0.25">
      <c r="C343" s="164"/>
    </row>
    <row r="344" spans="3:3" x14ac:dyDescent="0.25">
      <c r="C344" s="164"/>
    </row>
    <row r="345" spans="3:3" x14ac:dyDescent="0.25">
      <c r="C345" s="164"/>
    </row>
    <row r="346" spans="3:3" x14ac:dyDescent="0.25">
      <c r="C346" s="164"/>
    </row>
    <row r="347" spans="3:3" x14ac:dyDescent="0.25">
      <c r="C347" s="164"/>
    </row>
    <row r="348" spans="3:3" x14ac:dyDescent="0.25">
      <c r="C348" s="164"/>
    </row>
    <row r="349" spans="3:3" x14ac:dyDescent="0.25">
      <c r="C349" s="164"/>
    </row>
    <row r="350" spans="3:3" x14ac:dyDescent="0.25">
      <c r="C350" s="164"/>
    </row>
    <row r="351" spans="3:3" x14ac:dyDescent="0.25">
      <c r="C351" s="164"/>
    </row>
    <row r="352" spans="3:3" x14ac:dyDescent="0.25">
      <c r="C352" s="164"/>
    </row>
    <row r="353" spans="3:3" x14ac:dyDescent="0.25">
      <c r="C353" s="164"/>
    </row>
    <row r="354" spans="3:3" x14ac:dyDescent="0.25">
      <c r="C354" s="164"/>
    </row>
    <row r="355" spans="3:3" x14ac:dyDescent="0.25">
      <c r="C355" s="164"/>
    </row>
    <row r="356" spans="3:3" x14ac:dyDescent="0.25">
      <c r="C356" s="164"/>
    </row>
    <row r="357" spans="3:3" x14ac:dyDescent="0.25">
      <c r="C357" s="164"/>
    </row>
    <row r="358" spans="3:3" x14ac:dyDescent="0.25">
      <c r="C358" s="164"/>
    </row>
  </sheetData>
  <mergeCells count="11">
    <mergeCell ref="H67:H87"/>
    <mergeCell ref="H88:H108"/>
    <mergeCell ref="H112:H212"/>
    <mergeCell ref="H213:H228"/>
    <mergeCell ref="H230:H241"/>
    <mergeCell ref="H2:H22"/>
    <mergeCell ref="H23:H43"/>
    <mergeCell ref="H44:H64"/>
    <mergeCell ref="F65:F66"/>
    <mergeCell ref="G65:G66"/>
    <mergeCell ref="H65:H66"/>
  </mergeCells>
  <conditionalFormatting sqref="G22 G43 G64 G87 G108:G111 G212 G228:G229 G241">
    <cfRule type="cellIs" dxfId="3" priority="1" operator="lessThanOrEqual">
      <formula>0</formula>
    </cfRule>
    <cfRule type="cellIs" dxfId="2" priority="2" operator="greater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139A-89AF-4C4E-AF53-973F60BC6917}">
  <sheetPr codeName="Sheet2">
    <tabColor theme="8"/>
  </sheetPr>
  <dimension ref="A1:J284"/>
  <sheetViews>
    <sheetView zoomScaleNormal="100" workbookViewId="0">
      <selection activeCell="C206" sqref="C206"/>
    </sheetView>
  </sheetViews>
  <sheetFormatPr defaultColWidth="8.85546875" defaultRowHeight="15" x14ac:dyDescent="0.25"/>
  <cols>
    <col min="1" max="1" width="6.85546875" style="6" customWidth="1"/>
    <col min="2" max="2" width="53.85546875" style="6" customWidth="1"/>
    <col min="3" max="3" width="20.140625" style="6" customWidth="1"/>
    <col min="4" max="4" width="27.7109375" style="6" bestFit="1" customWidth="1"/>
    <col min="5" max="5" width="20" style="6" customWidth="1"/>
    <col min="6" max="6" width="22.140625" style="43" customWidth="1"/>
    <col min="7" max="7" width="32.28515625" style="44" customWidth="1"/>
    <col min="8" max="8" width="68.5703125" style="45" customWidth="1"/>
    <col min="9" max="9" width="8.85546875" style="6" customWidth="1"/>
    <col min="10" max="11" width="27.7109375" style="6" bestFit="1" customWidth="1"/>
    <col min="12" max="12" width="14.7109375" style="6" bestFit="1" customWidth="1"/>
    <col min="13" max="13" width="13.28515625" style="6" bestFit="1" customWidth="1"/>
    <col min="14" max="14" width="27.85546875" style="6" bestFit="1" customWidth="1"/>
    <col min="15" max="15" width="13.28515625" style="6" bestFit="1" customWidth="1"/>
    <col min="16" max="16" width="8.85546875" style="6" customWidth="1"/>
    <col min="17" max="16384" width="8.85546875" style="6"/>
  </cols>
  <sheetData>
    <row r="1" spans="1:8" ht="15.75" thickBot="1" x14ac:dyDescent="0.3">
      <c r="A1" s="1" t="s">
        <v>0</v>
      </c>
      <c r="B1" s="1" t="s">
        <v>281</v>
      </c>
      <c r="C1" s="1" t="s">
        <v>2</v>
      </c>
      <c r="D1" s="1" t="s">
        <v>3</v>
      </c>
      <c r="E1" s="2" t="s">
        <v>282</v>
      </c>
      <c r="F1" s="3" t="s">
        <v>5</v>
      </c>
      <c r="G1" s="4" t="s">
        <v>6</v>
      </c>
      <c r="H1" s="5" t="s">
        <v>283</v>
      </c>
    </row>
    <row r="2" spans="1:8" x14ac:dyDescent="0.25">
      <c r="A2" s="60">
        <v>1</v>
      </c>
      <c r="B2" s="52" t="s">
        <v>284</v>
      </c>
      <c r="C2" s="52" t="s">
        <v>9</v>
      </c>
      <c r="D2" s="52" t="s">
        <v>10</v>
      </c>
      <c r="E2" s="53">
        <v>0</v>
      </c>
      <c r="F2" s="54"/>
      <c r="G2" s="55"/>
      <c r="H2" s="183" t="s">
        <v>285</v>
      </c>
    </row>
    <row r="3" spans="1:8" x14ac:dyDescent="0.25">
      <c r="A3" s="61">
        <v>1</v>
      </c>
      <c r="B3" s="47" t="s">
        <v>286</v>
      </c>
      <c r="C3" s="47" t="s">
        <v>9</v>
      </c>
      <c r="D3" s="47" t="s">
        <v>10</v>
      </c>
      <c r="E3" s="48">
        <v>0</v>
      </c>
      <c r="F3" s="49"/>
      <c r="G3" s="50"/>
      <c r="H3" s="184"/>
    </row>
    <row r="4" spans="1:8" x14ac:dyDescent="0.25">
      <c r="A4" s="61">
        <v>1</v>
      </c>
      <c r="B4" s="47" t="s">
        <v>287</v>
      </c>
      <c r="C4" s="47" t="s">
        <v>9</v>
      </c>
      <c r="D4" s="47" t="s">
        <v>10</v>
      </c>
      <c r="E4" s="48">
        <v>0</v>
      </c>
      <c r="F4" s="49"/>
      <c r="G4" s="50"/>
      <c r="H4" s="184"/>
    </row>
    <row r="5" spans="1:8" x14ac:dyDescent="0.25">
      <c r="A5" s="61">
        <v>1</v>
      </c>
      <c r="B5" s="47" t="s">
        <v>288</v>
      </c>
      <c r="C5" s="47" t="s">
        <v>9</v>
      </c>
      <c r="D5" s="47" t="s">
        <v>10</v>
      </c>
      <c r="E5" s="48">
        <v>0</v>
      </c>
      <c r="F5" s="49"/>
      <c r="G5" s="50"/>
      <c r="H5" s="184"/>
    </row>
    <row r="6" spans="1:8" x14ac:dyDescent="0.25">
      <c r="A6" s="61">
        <v>1</v>
      </c>
      <c r="B6" s="47" t="s">
        <v>289</v>
      </c>
      <c r="C6" s="47" t="s">
        <v>9</v>
      </c>
      <c r="D6" s="47" t="s">
        <v>10</v>
      </c>
      <c r="E6" s="48">
        <v>0</v>
      </c>
      <c r="F6" s="49"/>
      <c r="G6" s="50"/>
      <c r="H6" s="184"/>
    </row>
    <row r="7" spans="1:8" x14ac:dyDescent="0.25">
      <c r="A7" s="61">
        <v>1</v>
      </c>
      <c r="B7" s="47" t="s">
        <v>290</v>
      </c>
      <c r="C7" s="47" t="s">
        <v>9</v>
      </c>
      <c r="D7" s="47" t="s">
        <v>10</v>
      </c>
      <c r="E7" s="48">
        <v>0</v>
      </c>
      <c r="F7" s="49"/>
      <c r="G7" s="50"/>
      <c r="H7" s="184"/>
    </row>
    <row r="8" spans="1:8" x14ac:dyDescent="0.25">
      <c r="A8" s="61">
        <v>1</v>
      </c>
      <c r="B8" s="47" t="s">
        <v>291</v>
      </c>
      <c r="C8" s="47" t="s">
        <v>9</v>
      </c>
      <c r="D8" s="47" t="s">
        <v>10</v>
      </c>
      <c r="E8" s="48">
        <v>0</v>
      </c>
      <c r="F8" s="49"/>
      <c r="G8" s="50"/>
      <c r="H8" s="184"/>
    </row>
    <row r="9" spans="1:8" x14ac:dyDescent="0.25">
      <c r="A9" s="61">
        <v>1</v>
      </c>
      <c r="B9" s="47" t="s">
        <v>292</v>
      </c>
      <c r="C9" s="47" t="s">
        <v>9</v>
      </c>
      <c r="D9" s="47" t="s">
        <v>10</v>
      </c>
      <c r="E9" s="48">
        <v>0</v>
      </c>
      <c r="F9" s="49"/>
      <c r="G9" s="50"/>
      <c r="H9" s="184"/>
    </row>
    <row r="10" spans="1:8" x14ac:dyDescent="0.25">
      <c r="A10" s="61">
        <v>1</v>
      </c>
      <c r="B10" s="47" t="s">
        <v>293</v>
      </c>
      <c r="C10" s="47" t="s">
        <v>9</v>
      </c>
      <c r="D10" s="47" t="s">
        <v>10</v>
      </c>
      <c r="E10" s="48">
        <v>0</v>
      </c>
      <c r="F10" s="49"/>
      <c r="G10" s="50"/>
      <c r="H10" s="184"/>
    </row>
    <row r="11" spans="1:8" x14ac:dyDescent="0.25">
      <c r="A11" s="61">
        <v>1</v>
      </c>
      <c r="B11" s="47" t="s">
        <v>294</v>
      </c>
      <c r="C11" s="47" t="s">
        <v>9</v>
      </c>
      <c r="D11" s="47" t="s">
        <v>10</v>
      </c>
      <c r="E11" s="48">
        <v>0</v>
      </c>
      <c r="F11" s="49"/>
      <c r="G11" s="50"/>
      <c r="H11" s="184"/>
    </row>
    <row r="12" spans="1:8" x14ac:dyDescent="0.25">
      <c r="A12" s="61">
        <v>1</v>
      </c>
      <c r="B12" s="47" t="s">
        <v>295</v>
      </c>
      <c r="C12" s="47" t="s">
        <v>9</v>
      </c>
      <c r="D12" s="47" t="s">
        <v>10</v>
      </c>
      <c r="E12" s="48">
        <v>0</v>
      </c>
      <c r="F12" s="49"/>
      <c r="G12" s="50"/>
      <c r="H12" s="184"/>
    </row>
    <row r="13" spans="1:8" x14ac:dyDescent="0.25">
      <c r="A13" s="61">
        <v>1</v>
      </c>
      <c r="B13" s="47" t="s">
        <v>296</v>
      </c>
      <c r="C13" s="47" t="s">
        <v>9</v>
      </c>
      <c r="D13" s="47" t="s">
        <v>10</v>
      </c>
      <c r="E13" s="47">
        <v>0</v>
      </c>
      <c r="F13" s="49"/>
      <c r="G13" s="50"/>
      <c r="H13" s="184"/>
    </row>
    <row r="14" spans="1:8" x14ac:dyDescent="0.25">
      <c r="A14" s="61">
        <v>1</v>
      </c>
      <c r="B14" s="47" t="s">
        <v>297</v>
      </c>
      <c r="C14" s="47" t="s">
        <v>9</v>
      </c>
      <c r="D14" s="47" t="s">
        <v>10</v>
      </c>
      <c r="E14" s="48">
        <v>83.62</v>
      </c>
      <c r="F14" s="49"/>
      <c r="G14" s="50"/>
      <c r="H14" s="184"/>
    </row>
    <row r="15" spans="1:8" x14ac:dyDescent="0.25">
      <c r="A15" s="61">
        <v>1</v>
      </c>
      <c r="B15" s="47" t="s">
        <v>298</v>
      </c>
      <c r="C15" s="47" t="s">
        <v>9</v>
      </c>
      <c r="D15" s="47" t="s">
        <v>10</v>
      </c>
      <c r="E15" s="48">
        <v>0</v>
      </c>
      <c r="F15" s="49"/>
      <c r="G15" s="50"/>
      <c r="H15" s="184"/>
    </row>
    <row r="16" spans="1:8" x14ac:dyDescent="0.25">
      <c r="A16" s="61">
        <v>1</v>
      </c>
      <c r="B16" s="47" t="s">
        <v>299</v>
      </c>
      <c r="C16" s="47" t="s">
        <v>9</v>
      </c>
      <c r="D16" s="47" t="s">
        <v>10</v>
      </c>
      <c r="E16" s="47">
        <v>0</v>
      </c>
      <c r="F16" s="49"/>
      <c r="G16" s="50"/>
      <c r="H16" s="184"/>
    </row>
    <row r="17" spans="1:8" x14ac:dyDescent="0.25">
      <c r="A17" s="61">
        <v>1</v>
      </c>
      <c r="B17" s="47" t="s">
        <v>300</v>
      </c>
      <c r="C17" s="47" t="s">
        <v>9</v>
      </c>
      <c r="D17" s="47" t="s">
        <v>10</v>
      </c>
      <c r="E17" s="48">
        <v>0</v>
      </c>
      <c r="F17" s="49"/>
      <c r="G17" s="50"/>
      <c r="H17" s="184"/>
    </row>
    <row r="18" spans="1:8" x14ac:dyDescent="0.25">
      <c r="A18" s="61">
        <v>1</v>
      </c>
      <c r="B18" s="47" t="s">
        <v>301</v>
      </c>
      <c r="C18" s="47" t="s">
        <v>9</v>
      </c>
      <c r="D18" s="47" t="s">
        <v>10</v>
      </c>
      <c r="E18" s="48">
        <v>0</v>
      </c>
      <c r="F18" s="49"/>
      <c r="G18" s="50"/>
      <c r="H18" s="184"/>
    </row>
    <row r="19" spans="1:8" x14ac:dyDescent="0.25">
      <c r="A19" s="61">
        <v>1</v>
      </c>
      <c r="B19" s="47" t="s">
        <v>302</v>
      </c>
      <c r="C19" s="47" t="s">
        <v>9</v>
      </c>
      <c r="D19" s="47" t="s">
        <v>10</v>
      </c>
      <c r="E19" s="48">
        <v>0</v>
      </c>
      <c r="F19" s="49"/>
      <c r="G19" s="50"/>
      <c r="H19" s="184"/>
    </row>
    <row r="20" spans="1:8" x14ac:dyDescent="0.25">
      <c r="A20" s="61">
        <v>1</v>
      </c>
      <c r="B20" s="47" t="s">
        <v>303</v>
      </c>
      <c r="C20" s="47" t="s">
        <v>9</v>
      </c>
      <c r="D20" s="47" t="s">
        <v>10</v>
      </c>
      <c r="E20" s="48">
        <v>0</v>
      </c>
      <c r="F20" s="49"/>
      <c r="G20" s="50"/>
      <c r="H20" s="184"/>
    </row>
    <row r="21" spans="1:8" x14ac:dyDescent="0.25">
      <c r="A21" s="61">
        <v>1</v>
      </c>
      <c r="B21" s="47" t="s">
        <v>304</v>
      </c>
      <c r="C21" s="47" t="s">
        <v>9</v>
      </c>
      <c r="D21" s="47" t="s">
        <v>10</v>
      </c>
      <c r="E21" s="48">
        <v>0</v>
      </c>
      <c r="F21" s="49"/>
      <c r="G21" s="50"/>
      <c r="H21" s="184"/>
    </row>
    <row r="22" spans="1:8" x14ac:dyDescent="0.25">
      <c r="A22" s="61">
        <v>1</v>
      </c>
      <c r="B22" s="47" t="s">
        <v>305</v>
      </c>
      <c r="C22" s="47" t="s">
        <v>9</v>
      </c>
      <c r="D22" s="47" t="s">
        <v>10</v>
      </c>
      <c r="E22" s="48">
        <v>8.99</v>
      </c>
      <c r="F22" s="49"/>
      <c r="G22" s="50"/>
      <c r="H22" s="184"/>
    </row>
    <row r="23" spans="1:8" x14ac:dyDescent="0.25">
      <c r="A23" s="61">
        <v>1</v>
      </c>
      <c r="B23" s="47" t="s">
        <v>306</v>
      </c>
      <c r="C23" s="47" t="s">
        <v>9</v>
      </c>
      <c r="D23" s="47" t="s">
        <v>10</v>
      </c>
      <c r="E23" s="48">
        <v>0</v>
      </c>
      <c r="F23" s="49"/>
      <c r="G23" s="50"/>
      <c r="H23" s="184"/>
    </row>
    <row r="24" spans="1:8" ht="13.5" customHeight="1" x14ac:dyDescent="0.25">
      <c r="A24" s="61">
        <v>1</v>
      </c>
      <c r="B24" s="47" t="s">
        <v>307</v>
      </c>
      <c r="C24" s="47" t="s">
        <v>9</v>
      </c>
      <c r="D24" s="47" t="s">
        <v>10</v>
      </c>
      <c r="E24" s="48">
        <v>0</v>
      </c>
      <c r="F24" s="49"/>
      <c r="G24" s="50"/>
      <c r="H24" s="184"/>
    </row>
    <row r="25" spans="1:8" ht="13.5" customHeight="1" thickBot="1" x14ac:dyDescent="0.3">
      <c r="A25" s="73">
        <v>1</v>
      </c>
      <c r="B25" s="62" t="s">
        <v>30</v>
      </c>
      <c r="C25" s="75" t="s">
        <v>9</v>
      </c>
      <c r="D25" s="75" t="s">
        <v>10</v>
      </c>
      <c r="E25" s="64">
        <f>SUM(E2:E24)</f>
        <v>92.61</v>
      </c>
      <c r="F25" s="65">
        <v>124.89750000000001</v>
      </c>
      <c r="G25" s="66">
        <f>E25-F25</f>
        <v>-32.287500000000009</v>
      </c>
      <c r="H25" s="185"/>
    </row>
    <row r="26" spans="1:8" x14ac:dyDescent="0.25">
      <c r="A26" s="51">
        <v>1</v>
      </c>
      <c r="B26" s="52" t="s">
        <v>308</v>
      </c>
      <c r="C26" s="52" t="s">
        <v>9</v>
      </c>
      <c r="D26" s="52" t="s">
        <v>309</v>
      </c>
      <c r="E26" s="53">
        <v>0</v>
      </c>
      <c r="F26" s="69"/>
      <c r="G26" s="70"/>
      <c r="H26" s="183" t="s">
        <v>310</v>
      </c>
    </row>
    <row r="27" spans="1:8" x14ac:dyDescent="0.25">
      <c r="A27" s="56">
        <v>1</v>
      </c>
      <c r="B27" s="47" t="s">
        <v>311</v>
      </c>
      <c r="C27" s="47" t="s">
        <v>9</v>
      </c>
      <c r="D27" s="47" t="s">
        <v>309</v>
      </c>
      <c r="E27" s="48">
        <v>0</v>
      </c>
      <c r="F27" s="49"/>
      <c r="G27" s="67"/>
      <c r="H27" s="184"/>
    </row>
    <row r="28" spans="1:8" x14ac:dyDescent="0.25">
      <c r="A28" s="56">
        <v>1</v>
      </c>
      <c r="B28" s="47" t="s">
        <v>312</v>
      </c>
      <c r="C28" s="47" t="s">
        <v>9</v>
      </c>
      <c r="D28" s="47" t="s">
        <v>309</v>
      </c>
      <c r="E28" s="48">
        <v>0</v>
      </c>
      <c r="F28" s="49"/>
      <c r="G28" s="67"/>
      <c r="H28" s="184"/>
    </row>
    <row r="29" spans="1:8" x14ac:dyDescent="0.25">
      <c r="A29" s="56">
        <v>1</v>
      </c>
      <c r="B29" s="47" t="s">
        <v>313</v>
      </c>
      <c r="C29" s="47" t="s">
        <v>9</v>
      </c>
      <c r="D29" s="47" t="s">
        <v>309</v>
      </c>
      <c r="E29" s="48">
        <v>0</v>
      </c>
      <c r="F29" s="49"/>
      <c r="G29" s="67"/>
      <c r="H29" s="184"/>
    </row>
    <row r="30" spans="1:8" x14ac:dyDescent="0.25">
      <c r="A30" s="56">
        <v>1</v>
      </c>
      <c r="B30" s="47" t="s">
        <v>314</v>
      </c>
      <c r="C30" s="47" t="s">
        <v>9</v>
      </c>
      <c r="D30" s="47" t="s">
        <v>309</v>
      </c>
      <c r="E30" s="48">
        <v>0</v>
      </c>
      <c r="F30" s="49"/>
      <c r="G30" s="67"/>
      <c r="H30" s="184"/>
    </row>
    <row r="31" spans="1:8" x14ac:dyDescent="0.25">
      <c r="A31" s="56">
        <v>1</v>
      </c>
      <c r="B31" s="47" t="s">
        <v>315</v>
      </c>
      <c r="C31" s="47" t="s">
        <v>9</v>
      </c>
      <c r="D31" s="47" t="s">
        <v>309</v>
      </c>
      <c r="E31" s="48">
        <v>0</v>
      </c>
      <c r="F31" s="49"/>
      <c r="G31" s="67"/>
      <c r="H31" s="184"/>
    </row>
    <row r="32" spans="1:8" x14ac:dyDescent="0.25">
      <c r="A32" s="56">
        <v>1</v>
      </c>
      <c r="B32" s="47" t="s">
        <v>316</v>
      </c>
      <c r="C32" s="47" t="s">
        <v>9</v>
      </c>
      <c r="D32" s="47" t="s">
        <v>309</v>
      </c>
      <c r="E32" s="48">
        <v>0</v>
      </c>
      <c r="F32" s="49"/>
      <c r="G32" s="67"/>
      <c r="H32" s="184"/>
    </row>
    <row r="33" spans="1:8" x14ac:dyDescent="0.25">
      <c r="A33" s="56">
        <v>1</v>
      </c>
      <c r="B33" s="47" t="s">
        <v>317</v>
      </c>
      <c r="C33" s="47" t="s">
        <v>9</v>
      </c>
      <c r="D33" s="47" t="s">
        <v>309</v>
      </c>
      <c r="E33" s="48">
        <v>0</v>
      </c>
      <c r="F33" s="49"/>
      <c r="G33" s="67"/>
      <c r="H33" s="184"/>
    </row>
    <row r="34" spans="1:8" x14ac:dyDescent="0.25">
      <c r="A34" s="56">
        <v>1</v>
      </c>
      <c r="B34" s="47" t="s">
        <v>318</v>
      </c>
      <c r="C34" s="47" t="s">
        <v>9</v>
      </c>
      <c r="D34" s="47" t="s">
        <v>309</v>
      </c>
      <c r="E34" s="48">
        <v>0</v>
      </c>
      <c r="F34" s="49"/>
      <c r="G34" s="67"/>
      <c r="H34" s="184"/>
    </row>
    <row r="35" spans="1:8" x14ac:dyDescent="0.25">
      <c r="A35" s="56">
        <v>1</v>
      </c>
      <c r="B35" s="47" t="s">
        <v>319</v>
      </c>
      <c r="C35" s="47" t="s">
        <v>9</v>
      </c>
      <c r="D35" s="47" t="s">
        <v>309</v>
      </c>
      <c r="E35" s="48">
        <v>0</v>
      </c>
      <c r="F35" s="49"/>
      <c r="G35" s="67"/>
      <c r="H35" s="184"/>
    </row>
    <row r="36" spans="1:8" x14ac:dyDescent="0.25">
      <c r="A36" s="56">
        <v>1</v>
      </c>
      <c r="B36" s="47" t="s">
        <v>320</v>
      </c>
      <c r="C36" s="47" t="s">
        <v>9</v>
      </c>
      <c r="D36" s="47" t="s">
        <v>309</v>
      </c>
      <c r="E36" s="48">
        <v>0</v>
      </c>
      <c r="F36" s="49"/>
      <c r="G36" s="67"/>
      <c r="H36" s="184"/>
    </row>
    <row r="37" spans="1:8" x14ac:dyDescent="0.25">
      <c r="A37" s="56">
        <v>1</v>
      </c>
      <c r="B37" s="47" t="s">
        <v>321</v>
      </c>
      <c r="C37" s="47" t="s">
        <v>9</v>
      </c>
      <c r="D37" s="47" t="s">
        <v>309</v>
      </c>
      <c r="E37" s="48">
        <v>0</v>
      </c>
      <c r="F37" s="49"/>
      <c r="G37" s="67"/>
      <c r="H37" s="184"/>
    </row>
    <row r="38" spans="1:8" x14ac:dyDescent="0.25">
      <c r="A38" s="56">
        <v>1</v>
      </c>
      <c r="B38" s="47" t="s">
        <v>322</v>
      </c>
      <c r="C38" s="47" t="s">
        <v>9</v>
      </c>
      <c r="D38" s="47" t="s">
        <v>309</v>
      </c>
      <c r="E38" s="68">
        <v>0.75361916536912799</v>
      </c>
      <c r="F38" s="49"/>
      <c r="G38" s="67"/>
      <c r="H38" s="184"/>
    </row>
    <row r="39" spans="1:8" x14ac:dyDescent="0.25">
      <c r="A39" s="56">
        <v>1</v>
      </c>
      <c r="B39" s="47" t="s">
        <v>323</v>
      </c>
      <c r="C39" s="47" t="s">
        <v>9</v>
      </c>
      <c r="D39" s="47" t="s">
        <v>309</v>
      </c>
      <c r="E39" s="48">
        <v>0</v>
      </c>
      <c r="F39" s="49"/>
      <c r="G39" s="67"/>
      <c r="H39" s="184"/>
    </row>
    <row r="40" spans="1:8" x14ac:dyDescent="0.25">
      <c r="A40" s="56">
        <v>1</v>
      </c>
      <c r="B40" s="47" t="s">
        <v>324</v>
      </c>
      <c r="C40" s="47" t="s">
        <v>9</v>
      </c>
      <c r="D40" s="47" t="s">
        <v>309</v>
      </c>
      <c r="E40" s="48">
        <v>0</v>
      </c>
      <c r="F40" s="49"/>
      <c r="G40" s="67"/>
      <c r="H40" s="184"/>
    </row>
    <row r="41" spans="1:8" x14ac:dyDescent="0.25">
      <c r="A41" s="56">
        <v>1</v>
      </c>
      <c r="B41" s="47" t="s">
        <v>325</v>
      </c>
      <c r="C41" s="47" t="s">
        <v>9</v>
      </c>
      <c r="D41" s="47" t="s">
        <v>309</v>
      </c>
      <c r="E41" s="48">
        <v>0</v>
      </c>
      <c r="F41" s="49"/>
      <c r="G41" s="67"/>
      <c r="H41" s="184"/>
    </row>
    <row r="42" spans="1:8" x14ac:dyDescent="0.25">
      <c r="A42" s="56">
        <v>1</v>
      </c>
      <c r="B42" s="47" t="s">
        <v>326</v>
      </c>
      <c r="C42" s="47" t="s">
        <v>9</v>
      </c>
      <c r="D42" s="47" t="s">
        <v>309</v>
      </c>
      <c r="E42" s="48">
        <v>0</v>
      </c>
      <c r="F42" s="49"/>
      <c r="G42" s="67"/>
      <c r="H42" s="184"/>
    </row>
    <row r="43" spans="1:8" x14ac:dyDescent="0.25">
      <c r="A43" s="56">
        <v>1</v>
      </c>
      <c r="B43" s="47" t="s">
        <v>327</v>
      </c>
      <c r="C43" s="47" t="s">
        <v>9</v>
      </c>
      <c r="D43" s="47" t="s">
        <v>309</v>
      </c>
      <c r="E43" s="48">
        <v>0</v>
      </c>
      <c r="F43" s="49"/>
      <c r="G43" s="67"/>
      <c r="H43" s="184"/>
    </row>
    <row r="44" spans="1:8" x14ac:dyDescent="0.25">
      <c r="A44" s="56">
        <v>1</v>
      </c>
      <c r="B44" s="47" t="s">
        <v>328</v>
      </c>
      <c r="C44" s="47" t="s">
        <v>9</v>
      </c>
      <c r="D44" s="47" t="s">
        <v>309</v>
      </c>
      <c r="E44" s="48">
        <v>0</v>
      </c>
      <c r="F44" s="49"/>
      <c r="G44" s="67"/>
      <c r="H44" s="184"/>
    </row>
    <row r="45" spans="1:8" x14ac:dyDescent="0.25">
      <c r="A45" s="56">
        <v>1</v>
      </c>
      <c r="B45" s="47" t="s">
        <v>329</v>
      </c>
      <c r="C45" s="47" t="s">
        <v>9</v>
      </c>
      <c r="D45" s="47" t="s">
        <v>309</v>
      </c>
      <c r="E45" s="48">
        <v>0</v>
      </c>
      <c r="F45" s="49"/>
      <c r="G45" s="67"/>
      <c r="H45" s="184"/>
    </row>
    <row r="46" spans="1:8" x14ac:dyDescent="0.25">
      <c r="A46" s="56">
        <v>1</v>
      </c>
      <c r="B46" s="47" t="s">
        <v>330</v>
      </c>
      <c r="C46" s="47" t="s">
        <v>9</v>
      </c>
      <c r="D46" s="47" t="s">
        <v>309</v>
      </c>
      <c r="E46" s="48">
        <v>0</v>
      </c>
      <c r="F46" s="49"/>
      <c r="G46" s="67"/>
      <c r="H46" s="184"/>
    </row>
    <row r="47" spans="1:8" x14ac:dyDescent="0.25">
      <c r="A47" s="56">
        <v>1</v>
      </c>
      <c r="B47" s="47" t="s">
        <v>331</v>
      </c>
      <c r="C47" s="47" t="s">
        <v>9</v>
      </c>
      <c r="D47" s="47" t="s">
        <v>309</v>
      </c>
      <c r="E47" s="48">
        <v>0</v>
      </c>
      <c r="F47" s="49"/>
      <c r="G47" s="67"/>
      <c r="H47" s="184"/>
    </row>
    <row r="48" spans="1:8" x14ac:dyDescent="0.25">
      <c r="A48" s="56">
        <v>1</v>
      </c>
      <c r="B48" s="47" t="s">
        <v>332</v>
      </c>
      <c r="C48" s="47" t="s">
        <v>9</v>
      </c>
      <c r="D48" s="47" t="s">
        <v>309</v>
      </c>
      <c r="E48" s="48">
        <v>0</v>
      </c>
      <c r="F48" s="49"/>
      <c r="G48" s="67"/>
      <c r="H48" s="184"/>
    </row>
    <row r="49" spans="1:8" ht="15.75" thickBot="1" x14ac:dyDescent="0.3">
      <c r="A49" s="76">
        <v>1</v>
      </c>
      <c r="B49" s="63" t="s">
        <v>51</v>
      </c>
      <c r="C49" s="75" t="s">
        <v>9</v>
      </c>
      <c r="D49" s="75" t="s">
        <v>309</v>
      </c>
      <c r="E49" s="77">
        <f>SUM(E26:E48)</f>
        <v>0.75361916536912799</v>
      </c>
      <c r="F49" s="78">
        <v>0.4375</v>
      </c>
      <c r="G49" s="79">
        <f>E49-F49</f>
        <v>0.31611916536912799</v>
      </c>
      <c r="H49" s="185"/>
    </row>
    <row r="50" spans="1:8" x14ac:dyDescent="0.25">
      <c r="A50" s="51">
        <v>1</v>
      </c>
      <c r="B50" s="52" t="s">
        <v>333</v>
      </c>
      <c r="C50" s="52" t="s">
        <v>9</v>
      </c>
      <c r="D50" s="52" t="s">
        <v>53</v>
      </c>
      <c r="E50" s="53">
        <v>0</v>
      </c>
      <c r="F50" s="69"/>
      <c r="G50" s="55"/>
      <c r="H50" s="186" t="s">
        <v>334</v>
      </c>
    </row>
    <row r="51" spans="1:8" x14ac:dyDescent="0.25">
      <c r="A51" s="56">
        <v>1</v>
      </c>
      <c r="B51" s="47" t="s">
        <v>335</v>
      </c>
      <c r="C51" s="47" t="s">
        <v>9</v>
      </c>
      <c r="D51" s="47" t="s">
        <v>53</v>
      </c>
      <c r="E51" s="48">
        <v>0</v>
      </c>
      <c r="F51" s="49"/>
      <c r="G51" s="50"/>
      <c r="H51" s="187"/>
    </row>
    <row r="52" spans="1:8" x14ac:dyDescent="0.25">
      <c r="A52" s="56">
        <v>1</v>
      </c>
      <c r="B52" s="47" t="s">
        <v>336</v>
      </c>
      <c r="C52" s="47" t="s">
        <v>9</v>
      </c>
      <c r="D52" s="47" t="s">
        <v>53</v>
      </c>
      <c r="E52" s="48">
        <v>0</v>
      </c>
      <c r="F52" s="49"/>
      <c r="G52" s="50"/>
      <c r="H52" s="187"/>
    </row>
    <row r="53" spans="1:8" x14ac:dyDescent="0.25">
      <c r="A53" s="56">
        <v>1</v>
      </c>
      <c r="B53" s="47" t="s">
        <v>337</v>
      </c>
      <c r="C53" s="47" t="s">
        <v>9</v>
      </c>
      <c r="D53" s="47" t="s">
        <v>53</v>
      </c>
      <c r="E53" s="48">
        <v>0</v>
      </c>
      <c r="F53" s="49"/>
      <c r="G53" s="50"/>
      <c r="H53" s="187"/>
    </row>
    <row r="54" spans="1:8" x14ac:dyDescent="0.25">
      <c r="A54" s="56">
        <v>1</v>
      </c>
      <c r="B54" s="47" t="s">
        <v>338</v>
      </c>
      <c r="C54" s="47" t="s">
        <v>9</v>
      </c>
      <c r="D54" s="47" t="s">
        <v>53</v>
      </c>
      <c r="E54" s="48">
        <v>0</v>
      </c>
      <c r="F54" s="49"/>
      <c r="G54" s="50"/>
      <c r="H54" s="187"/>
    </row>
    <row r="55" spans="1:8" x14ac:dyDescent="0.25">
      <c r="A55" s="56">
        <v>1</v>
      </c>
      <c r="B55" s="47" t="s">
        <v>339</v>
      </c>
      <c r="C55" s="47" t="s">
        <v>9</v>
      </c>
      <c r="D55" s="47" t="s">
        <v>53</v>
      </c>
      <c r="E55" s="48">
        <v>0</v>
      </c>
      <c r="F55" s="49"/>
      <c r="G55" s="50"/>
      <c r="H55" s="187"/>
    </row>
    <row r="56" spans="1:8" x14ac:dyDescent="0.25">
      <c r="A56" s="56">
        <v>1</v>
      </c>
      <c r="B56" s="47" t="s">
        <v>340</v>
      </c>
      <c r="C56" s="47" t="s">
        <v>9</v>
      </c>
      <c r="D56" s="47" t="s">
        <v>53</v>
      </c>
      <c r="E56" s="48">
        <v>0</v>
      </c>
      <c r="F56" s="49"/>
      <c r="G56" s="50"/>
      <c r="H56" s="187"/>
    </row>
    <row r="57" spans="1:8" x14ac:dyDescent="0.25">
      <c r="A57" s="56">
        <v>1</v>
      </c>
      <c r="B57" s="47" t="s">
        <v>341</v>
      </c>
      <c r="C57" s="47" t="s">
        <v>9</v>
      </c>
      <c r="D57" s="47" t="s">
        <v>53</v>
      </c>
      <c r="E57" s="48">
        <v>0</v>
      </c>
      <c r="F57" s="49"/>
      <c r="G57" s="50"/>
      <c r="H57" s="187"/>
    </row>
    <row r="58" spans="1:8" x14ac:dyDescent="0.25">
      <c r="A58" s="56">
        <v>1</v>
      </c>
      <c r="B58" s="47" t="s">
        <v>342</v>
      </c>
      <c r="C58" s="47" t="s">
        <v>9</v>
      </c>
      <c r="D58" s="47" t="s">
        <v>53</v>
      </c>
      <c r="E58" s="48">
        <v>2.8860000000000001</v>
      </c>
      <c r="F58" s="49"/>
      <c r="G58" s="50"/>
      <c r="H58" s="187"/>
    </row>
    <row r="59" spans="1:8" x14ac:dyDescent="0.25">
      <c r="A59" s="56">
        <v>1</v>
      </c>
      <c r="B59" s="47" t="s">
        <v>343</v>
      </c>
      <c r="C59" s="47" t="s">
        <v>9</v>
      </c>
      <c r="D59" s="47" t="s">
        <v>53</v>
      </c>
      <c r="E59" s="48">
        <v>0</v>
      </c>
      <c r="F59" s="49"/>
      <c r="G59" s="50"/>
      <c r="H59" s="187"/>
    </row>
    <row r="60" spans="1:8" x14ac:dyDescent="0.25">
      <c r="A60" s="56">
        <v>1</v>
      </c>
      <c r="B60" s="47" t="s">
        <v>344</v>
      </c>
      <c r="C60" s="47" t="s">
        <v>9</v>
      </c>
      <c r="D60" s="47" t="s">
        <v>53</v>
      </c>
      <c r="E60" s="48">
        <v>0</v>
      </c>
      <c r="F60" s="49"/>
      <c r="G60" s="50"/>
      <c r="H60" s="187"/>
    </row>
    <row r="61" spans="1:8" x14ac:dyDescent="0.25">
      <c r="A61" s="56">
        <v>1</v>
      </c>
      <c r="B61" s="47" t="s">
        <v>345</v>
      </c>
      <c r="C61" s="47" t="s">
        <v>9</v>
      </c>
      <c r="D61" s="47" t="s">
        <v>53</v>
      </c>
      <c r="E61" s="48">
        <v>0</v>
      </c>
      <c r="F61" s="49"/>
      <c r="G61" s="50"/>
      <c r="H61" s="187"/>
    </row>
    <row r="62" spans="1:8" x14ac:dyDescent="0.25">
      <c r="A62" s="56">
        <v>1</v>
      </c>
      <c r="B62" s="47" t="s">
        <v>346</v>
      </c>
      <c r="C62" s="47" t="s">
        <v>9</v>
      </c>
      <c r="D62" s="47" t="s">
        <v>53</v>
      </c>
      <c r="E62" s="48">
        <v>0.96199999999999997</v>
      </c>
      <c r="F62" s="49"/>
      <c r="G62" s="50"/>
      <c r="H62" s="187"/>
    </row>
    <row r="63" spans="1:8" x14ac:dyDescent="0.25">
      <c r="A63" s="56">
        <v>1</v>
      </c>
      <c r="B63" s="47" t="s">
        <v>347</v>
      </c>
      <c r="C63" s="47" t="s">
        <v>9</v>
      </c>
      <c r="D63" s="47" t="s">
        <v>53</v>
      </c>
      <c r="E63" s="48">
        <v>0</v>
      </c>
      <c r="F63" s="49"/>
      <c r="G63" s="50"/>
      <c r="H63" s="187"/>
    </row>
    <row r="64" spans="1:8" x14ac:dyDescent="0.25">
      <c r="A64" s="56">
        <v>1</v>
      </c>
      <c r="B64" s="47" t="s">
        <v>348</v>
      </c>
      <c r="C64" s="47" t="s">
        <v>9</v>
      </c>
      <c r="D64" s="47" t="s">
        <v>53</v>
      </c>
      <c r="E64" s="48">
        <v>0</v>
      </c>
      <c r="F64" s="49"/>
      <c r="G64" s="50"/>
      <c r="H64" s="187"/>
    </row>
    <row r="65" spans="1:8" x14ac:dyDescent="0.25">
      <c r="A65" s="56">
        <v>1</v>
      </c>
      <c r="B65" s="47" t="s">
        <v>349</v>
      </c>
      <c r="C65" s="47" t="s">
        <v>9</v>
      </c>
      <c r="D65" s="47" t="s">
        <v>53</v>
      </c>
      <c r="E65" s="48">
        <v>0</v>
      </c>
      <c r="F65" s="49"/>
      <c r="G65" s="50"/>
      <c r="H65" s="187"/>
    </row>
    <row r="66" spans="1:8" x14ac:dyDescent="0.25">
      <c r="A66" s="56">
        <v>1</v>
      </c>
      <c r="B66" s="47" t="s">
        <v>350</v>
      </c>
      <c r="C66" s="47" t="s">
        <v>9</v>
      </c>
      <c r="D66" s="47" t="s">
        <v>53</v>
      </c>
      <c r="E66" s="48">
        <v>0</v>
      </c>
      <c r="F66" s="49"/>
      <c r="G66" s="50"/>
      <c r="H66" s="187"/>
    </row>
    <row r="67" spans="1:8" x14ac:dyDescent="0.25">
      <c r="A67" s="56">
        <v>1</v>
      </c>
      <c r="B67" s="47" t="s">
        <v>351</v>
      </c>
      <c r="C67" s="47" t="s">
        <v>9</v>
      </c>
      <c r="D67" s="47" t="s">
        <v>53</v>
      </c>
      <c r="E67" s="48">
        <v>0</v>
      </c>
      <c r="F67" s="49"/>
      <c r="G67" s="50"/>
      <c r="H67" s="187"/>
    </row>
    <row r="68" spans="1:8" x14ac:dyDescent="0.25">
      <c r="A68" s="56">
        <v>1</v>
      </c>
      <c r="B68" s="47" t="s">
        <v>352</v>
      </c>
      <c r="C68" s="47" t="s">
        <v>9</v>
      </c>
      <c r="D68" s="47" t="s">
        <v>53</v>
      </c>
      <c r="E68" s="48">
        <v>1.6248</v>
      </c>
      <c r="F68" s="49"/>
      <c r="G68" s="50"/>
      <c r="H68" s="187"/>
    </row>
    <row r="69" spans="1:8" x14ac:dyDescent="0.25">
      <c r="A69" s="56">
        <v>1</v>
      </c>
      <c r="B69" s="47" t="s">
        <v>353</v>
      </c>
      <c r="C69" s="47" t="s">
        <v>9</v>
      </c>
      <c r="D69" s="47" t="s">
        <v>53</v>
      </c>
      <c r="E69" s="48">
        <v>0</v>
      </c>
      <c r="F69" s="49"/>
      <c r="G69" s="50"/>
      <c r="H69" s="187"/>
    </row>
    <row r="70" spans="1:8" x14ac:dyDescent="0.25">
      <c r="A70" s="56">
        <v>1</v>
      </c>
      <c r="B70" s="47" t="s">
        <v>354</v>
      </c>
      <c r="C70" s="47" t="s">
        <v>9</v>
      </c>
      <c r="D70" s="47" t="s">
        <v>53</v>
      </c>
      <c r="E70" s="48">
        <v>1.9239999999999999</v>
      </c>
      <c r="F70" s="49"/>
      <c r="G70" s="50"/>
      <c r="H70" s="187"/>
    </row>
    <row r="71" spans="1:8" x14ac:dyDescent="0.25">
      <c r="A71" s="56">
        <v>1</v>
      </c>
      <c r="B71" s="47" t="s">
        <v>355</v>
      </c>
      <c r="C71" s="47" t="s">
        <v>9</v>
      </c>
      <c r="D71" s="47" t="s">
        <v>53</v>
      </c>
      <c r="E71" s="48">
        <v>0</v>
      </c>
      <c r="F71" s="49"/>
      <c r="G71" s="50"/>
      <c r="H71" s="187"/>
    </row>
    <row r="72" spans="1:8" ht="14.1" customHeight="1" x14ac:dyDescent="0.25">
      <c r="A72" s="56">
        <v>1</v>
      </c>
      <c r="B72" s="47" t="s">
        <v>356</v>
      </c>
      <c r="C72" s="47" t="s">
        <v>9</v>
      </c>
      <c r="D72" s="47" t="s">
        <v>53</v>
      </c>
      <c r="E72" s="48">
        <v>0</v>
      </c>
      <c r="F72" s="49"/>
      <c r="G72" s="50"/>
      <c r="H72" s="187"/>
    </row>
    <row r="73" spans="1:8" ht="14.1" customHeight="1" thickBot="1" x14ac:dyDescent="0.3">
      <c r="A73" s="74">
        <v>1</v>
      </c>
      <c r="B73" s="57" t="s">
        <v>73</v>
      </c>
      <c r="C73" s="80" t="s">
        <v>9</v>
      </c>
      <c r="D73" s="80" t="s">
        <v>53</v>
      </c>
      <c r="E73" s="71">
        <f>SUM(E50:E72)</f>
        <v>7.3967999999999989</v>
      </c>
      <c r="F73" s="72">
        <v>0</v>
      </c>
      <c r="G73" s="58">
        <f>E73-F73</f>
        <v>7.3967999999999989</v>
      </c>
      <c r="H73" s="188"/>
    </row>
    <row r="74" spans="1:8" ht="15.75" thickBot="1" x14ac:dyDescent="0.3">
      <c r="A74" s="10">
        <v>1</v>
      </c>
      <c r="B74" s="11" t="s">
        <v>357</v>
      </c>
      <c r="C74" s="11" t="s">
        <v>9</v>
      </c>
      <c r="D74" s="11" t="s">
        <v>75</v>
      </c>
      <c r="E74" s="12">
        <v>896.88</v>
      </c>
      <c r="F74" s="189">
        <v>928.94375000000014</v>
      </c>
      <c r="G74" s="191">
        <f>(SUM(E74:E75))-F74</f>
        <v>-22.34935446478039</v>
      </c>
      <c r="H74" s="193" t="s">
        <v>358</v>
      </c>
    </row>
    <row r="75" spans="1:8" ht="29.1" customHeight="1" thickBot="1" x14ac:dyDescent="0.3">
      <c r="A75" s="13">
        <v>2</v>
      </c>
      <c r="B75" s="14" t="s">
        <v>359</v>
      </c>
      <c r="C75" s="14" t="s">
        <v>9</v>
      </c>
      <c r="D75" s="14" t="s">
        <v>75</v>
      </c>
      <c r="E75" s="15">
        <f>0.350012047275125+9.36438348794463</f>
        <v>9.7143955352197562</v>
      </c>
      <c r="F75" s="190"/>
      <c r="G75" s="192"/>
      <c r="H75" s="194"/>
    </row>
    <row r="76" spans="1:8" x14ac:dyDescent="0.25">
      <c r="A76" s="51">
        <v>2</v>
      </c>
      <c r="B76" s="52" t="s">
        <v>360</v>
      </c>
      <c r="C76" s="52" t="s">
        <v>9</v>
      </c>
      <c r="D76" s="52" t="s">
        <v>78</v>
      </c>
      <c r="E76" s="53">
        <v>1.0385642015672631</v>
      </c>
      <c r="F76" s="84"/>
      <c r="G76" s="85"/>
      <c r="H76" s="180" t="s">
        <v>361</v>
      </c>
    </row>
    <row r="77" spans="1:8" x14ac:dyDescent="0.25">
      <c r="A77" s="56">
        <v>2</v>
      </c>
      <c r="B77" s="47" t="s">
        <v>362</v>
      </c>
      <c r="C77" s="47" t="s">
        <v>9</v>
      </c>
      <c r="D77" s="47" t="s">
        <v>78</v>
      </c>
      <c r="E77" s="48">
        <v>14.780356741135437</v>
      </c>
      <c r="F77" s="81"/>
      <c r="G77" s="82"/>
      <c r="H77" s="181"/>
    </row>
    <row r="78" spans="1:8" x14ac:dyDescent="0.25">
      <c r="A78" s="56">
        <v>2</v>
      </c>
      <c r="B78" s="47" t="s">
        <v>363</v>
      </c>
      <c r="C78" s="47" t="s">
        <v>9</v>
      </c>
      <c r="D78" s="47" t="s">
        <v>78</v>
      </c>
      <c r="E78" s="48">
        <v>9.2785256523804271</v>
      </c>
      <c r="F78" s="81"/>
      <c r="G78" s="82"/>
      <c r="H78" s="181"/>
    </row>
    <row r="79" spans="1:8" x14ac:dyDescent="0.25">
      <c r="A79" s="56">
        <v>2</v>
      </c>
      <c r="B79" s="47" t="s">
        <v>364</v>
      </c>
      <c r="C79" s="47" t="s">
        <v>9</v>
      </c>
      <c r="D79" s="47" t="s">
        <v>78</v>
      </c>
      <c r="E79" s="48">
        <v>2.569710070748279</v>
      </c>
      <c r="F79" s="81"/>
      <c r="G79" s="82"/>
      <c r="H79" s="181"/>
    </row>
    <row r="80" spans="1:8" x14ac:dyDescent="0.25">
      <c r="A80" s="56">
        <v>2</v>
      </c>
      <c r="B80" s="47" t="s">
        <v>365</v>
      </c>
      <c r="C80" s="47" t="s">
        <v>9</v>
      </c>
      <c r="D80" s="47" t="s">
        <v>78</v>
      </c>
      <c r="E80" s="48">
        <v>0</v>
      </c>
      <c r="F80" s="81"/>
      <c r="G80" s="82"/>
      <c r="H80" s="181"/>
    </row>
    <row r="81" spans="1:8" x14ac:dyDescent="0.25">
      <c r="A81" s="56">
        <v>2</v>
      </c>
      <c r="B81" s="47" t="s">
        <v>366</v>
      </c>
      <c r="C81" s="47" t="s">
        <v>9</v>
      </c>
      <c r="D81" s="47" t="s">
        <v>78</v>
      </c>
      <c r="E81" s="48">
        <v>0.49537801052094682</v>
      </c>
      <c r="F81" s="81"/>
      <c r="G81" s="82"/>
      <c r="H81" s="181"/>
    </row>
    <row r="82" spans="1:8" x14ac:dyDescent="0.25">
      <c r="A82" s="56">
        <v>2</v>
      </c>
      <c r="B82" s="47" t="s">
        <v>367</v>
      </c>
      <c r="C82" s="47" t="s">
        <v>9</v>
      </c>
      <c r="D82" s="47" t="s">
        <v>78</v>
      </c>
      <c r="E82" s="48">
        <v>2.4795929822160097</v>
      </c>
      <c r="F82" s="81"/>
      <c r="G82" s="82"/>
      <c r="H82" s="181"/>
    </row>
    <row r="83" spans="1:8" x14ac:dyDescent="0.25">
      <c r="A83" s="56">
        <v>2</v>
      </c>
      <c r="B83" s="47" t="s">
        <v>368</v>
      </c>
      <c r="C83" s="47" t="s">
        <v>9</v>
      </c>
      <c r="D83" s="47" t="s">
        <v>78</v>
      </c>
      <c r="E83" s="48">
        <v>0.53824948198110178</v>
      </c>
      <c r="F83" s="81"/>
      <c r="G83" s="82"/>
      <c r="H83" s="181"/>
    </row>
    <row r="84" spans="1:8" x14ac:dyDescent="0.25">
      <c r="A84" s="56">
        <v>2</v>
      </c>
      <c r="B84" s="47" t="s">
        <v>369</v>
      </c>
      <c r="C84" s="47" t="s">
        <v>9</v>
      </c>
      <c r="D84" s="47" t="s">
        <v>78</v>
      </c>
      <c r="E84" s="48">
        <v>1.9975838836057789</v>
      </c>
      <c r="F84" s="81"/>
      <c r="G84" s="82"/>
      <c r="H84" s="181"/>
    </row>
    <row r="85" spans="1:8" x14ac:dyDescent="0.25">
      <c r="A85" s="56">
        <v>2</v>
      </c>
      <c r="B85" s="47" t="s">
        <v>370</v>
      </c>
      <c r="C85" s="47" t="s">
        <v>9</v>
      </c>
      <c r="D85" s="47" t="s">
        <v>78</v>
      </c>
      <c r="E85" s="48">
        <v>0</v>
      </c>
      <c r="F85" s="81"/>
      <c r="G85" s="82"/>
      <c r="H85" s="181"/>
    </row>
    <row r="86" spans="1:8" x14ac:dyDescent="0.25">
      <c r="A86" s="56">
        <v>2</v>
      </c>
      <c r="B86" s="47" t="s">
        <v>371</v>
      </c>
      <c r="C86" s="47" t="s">
        <v>9</v>
      </c>
      <c r="D86" s="47" t="s">
        <v>78</v>
      </c>
      <c r="E86" s="48">
        <v>0.4196384933923667</v>
      </c>
      <c r="F86" s="81"/>
      <c r="G86" s="82"/>
      <c r="H86" s="181"/>
    </row>
    <row r="87" spans="1:8" x14ac:dyDescent="0.25">
      <c r="A87" s="56">
        <v>2</v>
      </c>
      <c r="B87" s="47" t="s">
        <v>372</v>
      </c>
      <c r="C87" s="47" t="s">
        <v>9</v>
      </c>
      <c r="D87" s="47" t="s">
        <v>78</v>
      </c>
      <c r="E87" s="83">
        <v>1.2166569292995653</v>
      </c>
      <c r="F87" s="81"/>
      <c r="G87" s="82"/>
      <c r="H87" s="181"/>
    </row>
    <row r="88" spans="1:8" x14ac:dyDescent="0.25">
      <c r="A88" s="56">
        <v>2</v>
      </c>
      <c r="B88" s="47" t="s">
        <v>373</v>
      </c>
      <c r="C88" s="47" t="s">
        <v>9</v>
      </c>
      <c r="D88" s="47" t="s">
        <v>78</v>
      </c>
      <c r="E88" s="48">
        <v>198.05581624348059</v>
      </c>
      <c r="F88" s="81"/>
      <c r="G88" s="82"/>
      <c r="H88" s="181"/>
    </row>
    <row r="89" spans="1:8" x14ac:dyDescent="0.25">
      <c r="A89" s="56">
        <v>2</v>
      </c>
      <c r="B89" s="47" t="s">
        <v>374</v>
      </c>
      <c r="C89" s="47" t="s">
        <v>9</v>
      </c>
      <c r="D89" s="47" t="s">
        <v>78</v>
      </c>
      <c r="E89" s="48">
        <v>3.8738279533949962</v>
      </c>
      <c r="F89" s="81"/>
      <c r="G89" s="82"/>
      <c r="H89" s="181"/>
    </row>
    <row r="90" spans="1:8" x14ac:dyDescent="0.25">
      <c r="A90" s="56">
        <v>2</v>
      </c>
      <c r="B90" s="47" t="s">
        <v>375</v>
      </c>
      <c r="C90" s="47" t="s">
        <v>9</v>
      </c>
      <c r="D90" s="47" t="s">
        <v>78</v>
      </c>
      <c r="E90" s="83">
        <v>0.34724747850581877</v>
      </c>
      <c r="F90" s="81"/>
      <c r="G90" s="82"/>
      <c r="H90" s="181"/>
    </row>
    <row r="91" spans="1:8" x14ac:dyDescent="0.25">
      <c r="A91" s="56">
        <v>2</v>
      </c>
      <c r="B91" s="47" t="s">
        <v>376</v>
      </c>
      <c r="C91" s="47" t="s">
        <v>9</v>
      </c>
      <c r="D91" s="47" t="s">
        <v>78</v>
      </c>
      <c r="E91" s="48">
        <v>4.8914867067086734</v>
      </c>
      <c r="F91" s="81"/>
      <c r="G91" s="82"/>
      <c r="H91" s="181"/>
    </row>
    <row r="92" spans="1:8" x14ac:dyDescent="0.25">
      <c r="A92" s="56">
        <v>2</v>
      </c>
      <c r="B92" s="47" t="s">
        <v>377</v>
      </c>
      <c r="C92" s="47" t="s">
        <v>9</v>
      </c>
      <c r="D92" s="47" t="s">
        <v>78</v>
      </c>
      <c r="E92" s="48">
        <v>0</v>
      </c>
      <c r="F92" s="81"/>
      <c r="G92" s="82"/>
      <c r="H92" s="181"/>
    </row>
    <row r="93" spans="1:8" x14ac:dyDescent="0.25">
      <c r="A93" s="56">
        <v>2</v>
      </c>
      <c r="B93" s="47" t="s">
        <v>378</v>
      </c>
      <c r="C93" s="47" t="s">
        <v>9</v>
      </c>
      <c r="D93" s="47" t="s">
        <v>78</v>
      </c>
      <c r="E93" s="48">
        <v>2.4571758495446629</v>
      </c>
      <c r="F93" s="81"/>
      <c r="G93" s="82"/>
      <c r="H93" s="181"/>
    </row>
    <row r="94" spans="1:8" x14ac:dyDescent="0.25">
      <c r="A94" s="56">
        <v>2</v>
      </c>
      <c r="B94" s="47" t="s">
        <v>379</v>
      </c>
      <c r="C94" s="47" t="s">
        <v>9</v>
      </c>
      <c r="D94" s="47" t="s">
        <v>78</v>
      </c>
      <c r="E94" s="48">
        <v>3.2422526703407981</v>
      </c>
      <c r="F94" s="81"/>
      <c r="G94" s="82"/>
      <c r="H94" s="181"/>
    </row>
    <row r="95" spans="1:8" x14ac:dyDescent="0.25">
      <c r="A95" s="56">
        <v>2</v>
      </c>
      <c r="B95" s="47" t="s">
        <v>380</v>
      </c>
      <c r="C95" s="47" t="s">
        <v>9</v>
      </c>
      <c r="D95" s="47" t="s">
        <v>78</v>
      </c>
      <c r="E95" s="48">
        <v>0</v>
      </c>
      <c r="F95" s="81"/>
      <c r="G95" s="82"/>
      <c r="H95" s="181"/>
    </row>
    <row r="96" spans="1:8" x14ac:dyDescent="0.25">
      <c r="A96" s="56">
        <v>2</v>
      </c>
      <c r="B96" s="47" t="s">
        <v>381</v>
      </c>
      <c r="C96" s="47" t="s">
        <v>9</v>
      </c>
      <c r="D96" s="47" t="s">
        <v>78</v>
      </c>
      <c r="E96" s="48">
        <v>6.5582347412472313</v>
      </c>
      <c r="F96" s="81"/>
      <c r="G96" s="82"/>
      <c r="H96" s="181"/>
    </row>
    <row r="97" spans="1:10" x14ac:dyDescent="0.25">
      <c r="A97" s="56">
        <v>2</v>
      </c>
      <c r="B97" s="47" t="s">
        <v>382</v>
      </c>
      <c r="C97" s="47" t="s">
        <v>9</v>
      </c>
      <c r="D97" s="47" t="s">
        <v>78</v>
      </c>
      <c r="E97" s="48">
        <v>3.9513539764135794</v>
      </c>
      <c r="F97" s="81"/>
      <c r="G97" s="82"/>
      <c r="H97" s="181"/>
    </row>
    <row r="98" spans="1:10" x14ac:dyDescent="0.25">
      <c r="A98" s="56">
        <v>2</v>
      </c>
      <c r="B98" s="47" t="s">
        <v>383</v>
      </c>
      <c r="C98" s="47" t="s">
        <v>9</v>
      </c>
      <c r="D98" s="47" t="s">
        <v>78</v>
      </c>
      <c r="E98" s="48">
        <v>1.9692869955685448</v>
      </c>
      <c r="F98" s="81"/>
      <c r="G98" s="82"/>
      <c r="H98" s="181"/>
    </row>
    <row r="99" spans="1:10" ht="15.75" thickBot="1" x14ac:dyDescent="0.3">
      <c r="A99" s="76">
        <v>2</v>
      </c>
      <c r="B99" s="63" t="s">
        <v>384</v>
      </c>
      <c r="C99" s="87" t="s">
        <v>9</v>
      </c>
      <c r="D99" s="87" t="s">
        <v>78</v>
      </c>
      <c r="E99" s="88">
        <f>SUM(E76:E98)</f>
        <v>260.16093906205208</v>
      </c>
      <c r="F99" s="89">
        <v>234.91125000000002</v>
      </c>
      <c r="G99" s="64">
        <f>E99-F99</f>
        <v>25.249689062052056</v>
      </c>
      <c r="H99" s="182"/>
    </row>
    <row r="100" spans="1:10" x14ac:dyDescent="0.25">
      <c r="A100" s="51">
        <v>3</v>
      </c>
      <c r="B100" s="52" t="s">
        <v>385</v>
      </c>
      <c r="C100" s="52" t="s">
        <v>9</v>
      </c>
      <c r="D100" s="52" t="s">
        <v>100</v>
      </c>
      <c r="E100" s="53">
        <v>0.35334828281869052</v>
      </c>
      <c r="F100" s="99"/>
      <c r="G100" s="100"/>
      <c r="H100" s="180" t="s">
        <v>386</v>
      </c>
      <c r="J100" s="19"/>
    </row>
    <row r="101" spans="1:10" x14ac:dyDescent="0.25">
      <c r="A101" s="56">
        <v>3</v>
      </c>
      <c r="B101" s="47" t="s">
        <v>387</v>
      </c>
      <c r="C101" s="47" t="s">
        <v>9</v>
      </c>
      <c r="D101" s="47" t="s">
        <v>100</v>
      </c>
      <c r="E101" s="48">
        <v>0.6084461769672258</v>
      </c>
      <c r="F101" s="96"/>
      <c r="G101" s="97"/>
      <c r="H101" s="181"/>
      <c r="J101" s="19"/>
    </row>
    <row r="102" spans="1:10" ht="21.6" customHeight="1" x14ac:dyDescent="0.25">
      <c r="A102" s="56">
        <v>3</v>
      </c>
      <c r="B102" s="47" t="s">
        <v>388</v>
      </c>
      <c r="C102" s="47" t="s">
        <v>9</v>
      </c>
      <c r="D102" s="47" t="s">
        <v>100</v>
      </c>
      <c r="E102" s="48">
        <v>0.40563078464481722</v>
      </c>
      <c r="F102" s="96"/>
      <c r="G102" s="97"/>
      <c r="H102" s="181"/>
      <c r="J102" s="19"/>
    </row>
    <row r="103" spans="1:10" x14ac:dyDescent="0.25">
      <c r="A103" s="56">
        <v>3</v>
      </c>
      <c r="B103" s="47" t="s">
        <v>389</v>
      </c>
      <c r="C103" s="47" t="s">
        <v>9</v>
      </c>
      <c r="D103" s="47" t="s">
        <v>100</v>
      </c>
      <c r="E103" s="48">
        <v>0.35334828281869052</v>
      </c>
      <c r="F103" s="96"/>
      <c r="G103" s="97"/>
      <c r="H103" s="181"/>
      <c r="J103" s="19"/>
    </row>
    <row r="104" spans="1:10" x14ac:dyDescent="0.25">
      <c r="A104" s="56">
        <v>3</v>
      </c>
      <c r="B104" s="47" t="s">
        <v>390</v>
      </c>
      <c r="C104" s="47" t="s">
        <v>9</v>
      </c>
      <c r="D104" s="47" t="s">
        <v>100</v>
      </c>
      <c r="E104" s="48">
        <v>0.35334828281869052</v>
      </c>
      <c r="F104" s="96"/>
      <c r="G104" s="97"/>
      <c r="H104" s="181"/>
      <c r="J104" s="19"/>
    </row>
    <row r="105" spans="1:10" x14ac:dyDescent="0.25">
      <c r="A105" s="56">
        <v>3</v>
      </c>
      <c r="B105" s="47" t="s">
        <v>391</v>
      </c>
      <c r="C105" s="47" t="s">
        <v>9</v>
      </c>
      <c r="D105" s="47" t="s">
        <v>100</v>
      </c>
      <c r="E105" s="48">
        <v>3.3524031558684939</v>
      </c>
      <c r="F105" s="96"/>
      <c r="G105" s="97"/>
      <c r="H105" s="181"/>
      <c r="J105" s="19"/>
    </row>
    <row r="106" spans="1:10" x14ac:dyDescent="0.25">
      <c r="A106" s="56">
        <v>3</v>
      </c>
      <c r="B106" s="47" t="s">
        <v>392</v>
      </c>
      <c r="C106" s="47" t="s">
        <v>9</v>
      </c>
      <c r="D106" s="47" t="s">
        <v>100</v>
      </c>
      <c r="E106" s="48">
        <v>0.6084461769672258</v>
      </c>
      <c r="F106" s="96"/>
      <c r="G106" s="97"/>
      <c r="H106" s="181"/>
      <c r="J106" s="19"/>
    </row>
    <row r="107" spans="1:10" x14ac:dyDescent="0.25">
      <c r="A107" s="56">
        <v>3</v>
      </c>
      <c r="B107" s="47" t="s">
        <v>393</v>
      </c>
      <c r="C107" s="47" t="s">
        <v>9</v>
      </c>
      <c r="D107" s="47" t="s">
        <v>100</v>
      </c>
      <c r="E107" s="48">
        <v>0.54084104619308959</v>
      </c>
      <c r="F107" s="96"/>
      <c r="G107" s="97"/>
      <c r="H107" s="181"/>
      <c r="J107" s="19"/>
    </row>
    <row r="108" spans="1:10" x14ac:dyDescent="0.25">
      <c r="A108" s="56">
        <v>3</v>
      </c>
      <c r="B108" s="47" t="s">
        <v>394</v>
      </c>
      <c r="C108" s="47" t="s">
        <v>9</v>
      </c>
      <c r="D108" s="47" t="s">
        <v>100</v>
      </c>
      <c r="E108" s="48">
        <v>9.7884499119753735E-2</v>
      </c>
      <c r="F108" s="96"/>
      <c r="G108" s="97"/>
      <c r="H108" s="181"/>
      <c r="J108" s="19"/>
    </row>
    <row r="109" spans="1:10" x14ac:dyDescent="0.25">
      <c r="A109" s="56">
        <v>3</v>
      </c>
      <c r="B109" s="47" t="s">
        <v>395</v>
      </c>
      <c r="C109" s="47" t="s">
        <v>9</v>
      </c>
      <c r="D109" s="47" t="s">
        <v>100</v>
      </c>
      <c r="E109" s="98">
        <v>0</v>
      </c>
      <c r="F109" s="96"/>
      <c r="G109" s="97"/>
      <c r="H109" s="181"/>
      <c r="J109" s="19"/>
    </row>
    <row r="110" spans="1:10" x14ac:dyDescent="0.25">
      <c r="A110" s="56">
        <v>3</v>
      </c>
      <c r="B110" s="47" t="s">
        <v>396</v>
      </c>
      <c r="C110" s="47" t="s">
        <v>9</v>
      </c>
      <c r="D110" s="47" t="s">
        <v>100</v>
      </c>
      <c r="E110" s="48">
        <v>0.35334828281869052</v>
      </c>
      <c r="F110" s="96"/>
      <c r="G110" s="97"/>
      <c r="H110" s="181"/>
      <c r="J110" s="19"/>
    </row>
    <row r="111" spans="1:10" x14ac:dyDescent="0.25">
      <c r="A111" s="56">
        <v>3</v>
      </c>
      <c r="B111" s="47" t="s">
        <v>397</v>
      </c>
      <c r="C111" s="47" t="s">
        <v>9</v>
      </c>
      <c r="D111" s="47" t="s">
        <v>100</v>
      </c>
      <c r="E111" s="98">
        <v>0.18103049010163047</v>
      </c>
      <c r="F111" s="96"/>
      <c r="G111" s="97"/>
      <c r="H111" s="181"/>
      <c r="J111" s="19"/>
    </row>
    <row r="112" spans="1:10" x14ac:dyDescent="0.25">
      <c r="A112" s="56">
        <v>3</v>
      </c>
      <c r="B112" s="47" t="s">
        <v>398</v>
      </c>
      <c r="C112" s="47" t="s">
        <v>9</v>
      </c>
      <c r="D112" s="47" t="s">
        <v>100</v>
      </c>
      <c r="E112" s="48">
        <v>5.6788309850274414</v>
      </c>
      <c r="F112" s="96"/>
      <c r="G112" s="97"/>
      <c r="H112" s="181"/>
      <c r="J112" s="19"/>
    </row>
    <row r="113" spans="1:10" x14ac:dyDescent="0.25">
      <c r="A113" s="56">
        <v>3</v>
      </c>
      <c r="B113" s="47" t="s">
        <v>399</v>
      </c>
      <c r="C113" s="47" t="s">
        <v>9</v>
      </c>
      <c r="D113" s="47" t="s">
        <v>100</v>
      </c>
      <c r="E113" s="48">
        <v>0.35334828281869052</v>
      </c>
      <c r="F113" s="96"/>
      <c r="G113" s="97"/>
      <c r="H113" s="181"/>
      <c r="J113" s="19"/>
    </row>
    <row r="114" spans="1:10" x14ac:dyDescent="0.25">
      <c r="A114" s="56">
        <v>3</v>
      </c>
      <c r="B114" s="47" t="s">
        <v>400</v>
      </c>
      <c r="C114" s="47" t="s">
        <v>9</v>
      </c>
      <c r="D114" s="47" t="s">
        <v>100</v>
      </c>
      <c r="E114" s="98">
        <v>6.9701579076563602E-2</v>
      </c>
      <c r="F114" s="96"/>
      <c r="G114" s="97"/>
      <c r="H114" s="181"/>
      <c r="J114" s="19"/>
    </row>
    <row r="115" spans="1:10" x14ac:dyDescent="0.25">
      <c r="A115" s="56">
        <v>3</v>
      </c>
      <c r="B115" s="47" t="s">
        <v>401</v>
      </c>
      <c r="C115" s="47" t="s">
        <v>9</v>
      </c>
      <c r="D115" s="47" t="s">
        <v>100</v>
      </c>
      <c r="E115" s="48">
        <v>0.33802565387068101</v>
      </c>
      <c r="F115" s="96"/>
      <c r="G115" s="97"/>
      <c r="H115" s="181"/>
      <c r="J115" s="19"/>
    </row>
    <row r="116" spans="1:10" x14ac:dyDescent="0.25">
      <c r="A116" s="56">
        <v>3</v>
      </c>
      <c r="B116" s="47" t="s">
        <v>402</v>
      </c>
      <c r="C116" s="47" t="s">
        <v>9</v>
      </c>
      <c r="D116" s="47" t="s">
        <v>100</v>
      </c>
      <c r="E116" s="98">
        <v>0</v>
      </c>
      <c r="F116" s="96"/>
      <c r="G116" s="97"/>
      <c r="H116" s="181"/>
      <c r="J116" s="19"/>
    </row>
    <row r="117" spans="1:10" x14ac:dyDescent="0.25">
      <c r="A117" s="56">
        <v>3</v>
      </c>
      <c r="B117" s="47" t="s">
        <v>403</v>
      </c>
      <c r="C117" s="47" t="s">
        <v>9</v>
      </c>
      <c r="D117" s="47" t="s">
        <v>100</v>
      </c>
      <c r="E117" s="48">
        <v>0.35334828281869052</v>
      </c>
      <c r="F117" s="96"/>
      <c r="G117" s="97"/>
      <c r="H117" s="181"/>
      <c r="J117" s="19"/>
    </row>
    <row r="118" spans="1:10" x14ac:dyDescent="0.25">
      <c r="A118" s="56">
        <v>3</v>
      </c>
      <c r="B118" s="47" t="s">
        <v>404</v>
      </c>
      <c r="C118" s="47" t="s">
        <v>9</v>
      </c>
      <c r="D118" s="47" t="s">
        <v>100</v>
      </c>
      <c r="E118" s="48">
        <v>0.35334828281869052</v>
      </c>
      <c r="F118" s="96"/>
      <c r="G118" s="97"/>
      <c r="H118" s="181"/>
      <c r="J118" s="19"/>
    </row>
    <row r="119" spans="1:10" x14ac:dyDescent="0.25">
      <c r="A119" s="56">
        <v>3</v>
      </c>
      <c r="B119" s="47" t="s">
        <v>405</v>
      </c>
      <c r="C119" s="47" t="s">
        <v>9</v>
      </c>
      <c r="D119" s="47" t="s">
        <v>100</v>
      </c>
      <c r="E119" s="98">
        <v>0</v>
      </c>
      <c r="F119" s="96"/>
      <c r="G119" s="97"/>
      <c r="H119" s="181"/>
      <c r="J119" s="19"/>
    </row>
    <row r="120" spans="1:10" x14ac:dyDescent="0.25">
      <c r="A120" s="56">
        <v>3</v>
      </c>
      <c r="B120" s="47" t="s">
        <v>406</v>
      </c>
      <c r="C120" s="47" t="s">
        <v>9</v>
      </c>
      <c r="D120" s="47" t="s">
        <v>100</v>
      </c>
      <c r="E120" s="48">
        <v>0.54084104619308959</v>
      </c>
      <c r="F120" s="96"/>
      <c r="G120" s="97"/>
      <c r="H120" s="181"/>
      <c r="J120" s="19"/>
    </row>
    <row r="121" spans="1:10" x14ac:dyDescent="0.25">
      <c r="A121" s="56">
        <v>3</v>
      </c>
      <c r="B121" s="47" t="s">
        <v>407</v>
      </c>
      <c r="C121" s="47" t="s">
        <v>9</v>
      </c>
      <c r="D121" s="47" t="s">
        <v>100</v>
      </c>
      <c r="E121" s="48">
        <v>9.6376737046015659</v>
      </c>
      <c r="F121" s="96"/>
      <c r="G121" s="97"/>
      <c r="H121" s="181"/>
      <c r="J121" s="19"/>
    </row>
    <row r="122" spans="1:10" x14ac:dyDescent="0.25">
      <c r="A122" s="56">
        <v>3</v>
      </c>
      <c r="B122" s="47" t="s">
        <v>408</v>
      </c>
      <c r="C122" s="47" t="s">
        <v>9</v>
      </c>
      <c r="D122" s="47" t="s">
        <v>100</v>
      </c>
      <c r="E122" s="48">
        <v>0.35334828281869052</v>
      </c>
      <c r="F122" s="96"/>
      <c r="G122" s="97"/>
      <c r="H122" s="181"/>
      <c r="J122" s="19"/>
    </row>
    <row r="123" spans="1:10" ht="15.75" thickBot="1" x14ac:dyDescent="0.3">
      <c r="A123" s="74">
        <v>3</v>
      </c>
      <c r="B123" s="57" t="s">
        <v>409</v>
      </c>
      <c r="C123" s="80" t="s">
        <v>9</v>
      </c>
      <c r="D123" s="80" t="s">
        <v>100</v>
      </c>
      <c r="E123" s="86">
        <f>SUM(E100:E122)</f>
        <v>24.886541561181097</v>
      </c>
      <c r="F123" s="101">
        <v>27.27375</v>
      </c>
      <c r="G123" s="86">
        <f>E123-F123</f>
        <v>-2.3872084388189023</v>
      </c>
      <c r="H123" s="102"/>
      <c r="J123" s="19"/>
    </row>
    <row r="124" spans="1:10" ht="45.6" customHeight="1" thickBot="1" x14ac:dyDescent="0.3">
      <c r="A124" s="90">
        <v>3</v>
      </c>
      <c r="B124" s="91" t="s">
        <v>410</v>
      </c>
      <c r="C124" s="91" t="s">
        <v>9</v>
      </c>
      <c r="D124" s="91" t="s">
        <v>122</v>
      </c>
      <c r="E124" s="92">
        <v>35273.82</v>
      </c>
      <c r="F124" s="93">
        <v>26344.106250000001</v>
      </c>
      <c r="G124" s="94">
        <f>E124-F124</f>
        <v>8929.713749999999</v>
      </c>
      <c r="H124" s="95" t="s">
        <v>411</v>
      </c>
      <c r="J124" s="19"/>
    </row>
    <row r="125" spans="1:10" ht="15.75" thickBot="1" x14ac:dyDescent="0.3">
      <c r="A125" s="23">
        <v>3</v>
      </c>
      <c r="B125" s="24" t="s">
        <v>412</v>
      </c>
      <c r="C125" s="24" t="s">
        <v>9</v>
      </c>
      <c r="D125" s="24" t="s">
        <v>124</v>
      </c>
      <c r="E125" s="25">
        <v>204.61962923153297</v>
      </c>
      <c r="F125" s="26">
        <v>154.14874999999998</v>
      </c>
      <c r="G125" s="25">
        <f>E125-F125</f>
        <v>50.47087923153299</v>
      </c>
      <c r="H125" s="27" t="s">
        <v>413</v>
      </c>
      <c r="J125" s="19"/>
    </row>
    <row r="126" spans="1:10" ht="158.25" thickBot="1" x14ac:dyDescent="0.3">
      <c r="A126" s="16">
        <v>3</v>
      </c>
      <c r="B126" s="17" t="s">
        <v>414</v>
      </c>
      <c r="C126" s="17" t="s">
        <v>9</v>
      </c>
      <c r="D126" s="17" t="s">
        <v>126</v>
      </c>
      <c r="E126" s="103">
        <v>502.0856154944446</v>
      </c>
      <c r="F126" s="104">
        <v>562.56374999999991</v>
      </c>
      <c r="G126" s="18">
        <f>E126-F126</f>
        <v>-60.478134505555317</v>
      </c>
      <c r="H126" s="105" t="s">
        <v>415</v>
      </c>
      <c r="J126" s="19"/>
    </row>
    <row r="127" spans="1:10" ht="15.75" thickBot="1" x14ac:dyDescent="0.3">
      <c r="A127" s="106">
        <v>3</v>
      </c>
      <c r="B127" s="107" t="s">
        <v>416</v>
      </c>
      <c r="C127" s="107" t="s">
        <v>9</v>
      </c>
      <c r="D127" s="107" t="s">
        <v>128</v>
      </c>
      <c r="E127" s="108">
        <v>0</v>
      </c>
      <c r="F127" s="109"/>
      <c r="G127" s="110"/>
      <c r="H127" s="196" t="s">
        <v>417</v>
      </c>
      <c r="J127" s="19"/>
    </row>
    <row r="128" spans="1:10" ht="15.75" thickBot="1" x14ac:dyDescent="0.3">
      <c r="A128" s="73">
        <v>3</v>
      </c>
      <c r="B128" s="14" t="s">
        <v>418</v>
      </c>
      <c r="C128" s="14" t="s">
        <v>9</v>
      </c>
      <c r="D128" s="14" t="s">
        <v>128</v>
      </c>
      <c r="E128" s="28">
        <f>0.00191527265131887+0.00127684843421258</f>
        <v>3.19212108553145E-3</v>
      </c>
      <c r="F128" s="20"/>
      <c r="G128" s="21"/>
      <c r="H128" s="197"/>
      <c r="J128" s="19"/>
    </row>
    <row r="129" spans="1:10" ht="15.75" thickBot="1" x14ac:dyDescent="0.3">
      <c r="A129" s="73">
        <v>3</v>
      </c>
      <c r="B129" s="14" t="s">
        <v>419</v>
      </c>
      <c r="C129" s="14" t="s">
        <v>9</v>
      </c>
      <c r="D129" s="14" t="s">
        <v>128</v>
      </c>
      <c r="E129" s="29">
        <v>5.1286745440871969E-3</v>
      </c>
      <c r="F129" s="20"/>
      <c r="G129" s="21"/>
      <c r="H129" s="197"/>
      <c r="J129" s="19"/>
    </row>
    <row r="130" spans="1:10" ht="15.75" thickBot="1" x14ac:dyDescent="0.3">
      <c r="A130" s="73">
        <v>3</v>
      </c>
      <c r="B130" s="14" t="s">
        <v>420</v>
      </c>
      <c r="C130" s="14" t="s">
        <v>9</v>
      </c>
      <c r="D130" s="14" t="s">
        <v>128</v>
      </c>
      <c r="E130" s="22">
        <v>0</v>
      </c>
      <c r="F130" s="20"/>
      <c r="G130" s="21"/>
      <c r="H130" s="197"/>
      <c r="J130" s="19"/>
    </row>
    <row r="131" spans="1:10" ht="15.75" thickBot="1" x14ac:dyDescent="0.3">
      <c r="A131" s="73">
        <v>3</v>
      </c>
      <c r="B131" s="14" t="s">
        <v>421</v>
      </c>
      <c r="C131" s="14" t="s">
        <v>9</v>
      </c>
      <c r="D131" s="14" t="s">
        <v>128</v>
      </c>
      <c r="E131" s="22">
        <v>0</v>
      </c>
      <c r="F131" s="20"/>
      <c r="G131" s="21"/>
      <c r="H131" s="197"/>
      <c r="J131" s="19"/>
    </row>
    <row r="132" spans="1:10" ht="15.75" thickBot="1" x14ac:dyDescent="0.3">
      <c r="A132" s="73">
        <v>3</v>
      </c>
      <c r="B132" s="14" t="s">
        <v>422</v>
      </c>
      <c r="C132" s="14" t="s">
        <v>9</v>
      </c>
      <c r="D132" s="14" t="s">
        <v>128</v>
      </c>
      <c r="E132" s="28">
        <v>2.5510367675205509E-2</v>
      </c>
      <c r="F132" s="20"/>
      <c r="G132" s="21"/>
      <c r="H132" s="197"/>
      <c r="J132" s="19"/>
    </row>
    <row r="133" spans="1:10" ht="15.75" thickBot="1" x14ac:dyDescent="0.3">
      <c r="A133" s="73">
        <v>3</v>
      </c>
      <c r="B133" s="14" t="s">
        <v>423</v>
      </c>
      <c r="C133" s="14" t="s">
        <v>9</v>
      </c>
      <c r="D133" s="14" t="s">
        <v>128</v>
      </c>
      <c r="E133" s="29">
        <v>2.9793130131626856E-2</v>
      </c>
      <c r="F133" s="20"/>
      <c r="G133" s="21"/>
      <c r="H133" s="197"/>
      <c r="J133" s="19"/>
    </row>
    <row r="134" spans="1:10" ht="15.75" thickBot="1" x14ac:dyDescent="0.3">
      <c r="A134" s="73">
        <v>3</v>
      </c>
      <c r="B134" s="14" t="s">
        <v>424</v>
      </c>
      <c r="C134" s="14" t="s">
        <v>9</v>
      </c>
      <c r="D134" s="14" t="s">
        <v>128</v>
      </c>
      <c r="E134" s="29">
        <v>2.9963376589521883E-2</v>
      </c>
      <c r="F134" s="20"/>
      <c r="G134" s="21"/>
      <c r="H134" s="197"/>
      <c r="J134" s="19"/>
    </row>
    <row r="135" spans="1:10" ht="15.75" thickBot="1" x14ac:dyDescent="0.3">
      <c r="A135" s="73">
        <v>3</v>
      </c>
      <c r="B135" s="14" t="s">
        <v>425</v>
      </c>
      <c r="C135" s="14" t="s">
        <v>9</v>
      </c>
      <c r="D135" s="14" t="s">
        <v>128</v>
      </c>
      <c r="E135" s="22">
        <v>0</v>
      </c>
      <c r="F135" s="20"/>
      <c r="G135" s="21"/>
      <c r="H135" s="197"/>
      <c r="J135" s="19"/>
    </row>
    <row r="136" spans="1:10" ht="15.75" thickBot="1" x14ac:dyDescent="0.3">
      <c r="A136" s="73">
        <v>3</v>
      </c>
      <c r="B136" s="14" t="s">
        <v>426</v>
      </c>
      <c r="C136" s="14" t="s">
        <v>9</v>
      </c>
      <c r="D136" s="14" t="s">
        <v>128</v>
      </c>
      <c r="E136" s="22">
        <v>0</v>
      </c>
      <c r="F136" s="20"/>
      <c r="G136" s="21"/>
      <c r="H136" s="197"/>
      <c r="J136" s="19"/>
    </row>
    <row r="137" spans="1:10" ht="15.75" thickBot="1" x14ac:dyDescent="0.3">
      <c r="A137" s="73">
        <v>3</v>
      </c>
      <c r="B137" s="14" t="s">
        <v>427</v>
      </c>
      <c r="C137" s="14" t="s">
        <v>9</v>
      </c>
      <c r="D137" s="14" t="s">
        <v>128</v>
      </c>
      <c r="E137" s="22">
        <v>0</v>
      </c>
      <c r="F137" s="20"/>
      <c r="G137" s="21"/>
      <c r="H137" s="197"/>
      <c r="J137" s="19"/>
    </row>
    <row r="138" spans="1:10" ht="15.75" thickBot="1" x14ac:dyDescent="0.3">
      <c r="A138" s="73">
        <v>3</v>
      </c>
      <c r="B138" s="14" t="s">
        <v>428</v>
      </c>
      <c r="C138" s="14" t="s">
        <v>9</v>
      </c>
      <c r="D138" s="14" t="s">
        <v>128</v>
      </c>
      <c r="E138" s="22">
        <v>0</v>
      </c>
      <c r="F138" s="20"/>
      <c r="G138" s="21"/>
      <c r="H138" s="197"/>
      <c r="J138" s="19"/>
    </row>
    <row r="139" spans="1:10" ht="15.75" thickBot="1" x14ac:dyDescent="0.3">
      <c r="A139" s="73">
        <v>3</v>
      </c>
      <c r="B139" s="14" t="s">
        <v>429</v>
      </c>
      <c r="C139" s="14" t="s">
        <v>9</v>
      </c>
      <c r="D139" s="14" t="s">
        <v>128</v>
      </c>
      <c r="E139" s="28">
        <f>0.428574176943453+0.00644808459277353</f>
        <v>0.43502226153622653</v>
      </c>
      <c r="F139" s="20"/>
      <c r="G139" s="21"/>
      <c r="H139" s="197"/>
      <c r="J139" s="19"/>
    </row>
    <row r="140" spans="1:10" ht="15.75" thickBot="1" x14ac:dyDescent="0.3">
      <c r="A140" s="73">
        <v>3</v>
      </c>
      <c r="B140" s="14" t="s">
        <v>430</v>
      </c>
      <c r="C140" s="14" t="s">
        <v>9</v>
      </c>
      <c r="D140" s="14" t="s">
        <v>128</v>
      </c>
      <c r="E140" s="22">
        <v>0</v>
      </c>
      <c r="F140" s="20"/>
      <c r="G140" s="21"/>
      <c r="H140" s="197"/>
      <c r="J140" s="19"/>
    </row>
    <row r="141" spans="1:10" ht="15.75" thickBot="1" x14ac:dyDescent="0.3">
      <c r="A141" s="73">
        <v>3</v>
      </c>
      <c r="B141" s="14" t="s">
        <v>431</v>
      </c>
      <c r="C141" s="14" t="s">
        <v>9</v>
      </c>
      <c r="D141" s="14" t="s">
        <v>128</v>
      </c>
      <c r="E141" s="22">
        <v>0</v>
      </c>
      <c r="F141" s="20"/>
      <c r="G141" s="21"/>
      <c r="H141" s="197"/>
      <c r="J141" s="19"/>
    </row>
    <row r="142" spans="1:10" ht="15.75" thickBot="1" x14ac:dyDescent="0.3">
      <c r="A142" s="73">
        <v>3</v>
      </c>
      <c r="B142" s="14" t="s">
        <v>432</v>
      </c>
      <c r="C142" s="14" t="s">
        <v>9</v>
      </c>
      <c r="D142" s="14" t="s">
        <v>128</v>
      </c>
      <c r="E142" s="22">
        <v>0</v>
      </c>
      <c r="F142" s="20"/>
      <c r="G142" s="21"/>
      <c r="H142" s="197"/>
      <c r="J142" s="19"/>
    </row>
    <row r="143" spans="1:10" ht="15.75" thickBot="1" x14ac:dyDescent="0.3">
      <c r="A143" s="73">
        <v>3</v>
      </c>
      <c r="B143" s="14" t="s">
        <v>433</v>
      </c>
      <c r="C143" s="14" t="s">
        <v>9</v>
      </c>
      <c r="D143" s="14" t="s">
        <v>128</v>
      </c>
      <c r="E143" s="22">
        <v>0</v>
      </c>
      <c r="F143" s="20"/>
      <c r="G143" s="21"/>
      <c r="H143" s="197"/>
      <c r="J143" s="19"/>
    </row>
    <row r="144" spans="1:10" ht="15.75" thickBot="1" x14ac:dyDescent="0.3">
      <c r="A144" s="73">
        <v>3</v>
      </c>
      <c r="B144" s="14" t="s">
        <v>434</v>
      </c>
      <c r="C144" s="14" t="s">
        <v>9</v>
      </c>
      <c r="D144" s="14" t="s">
        <v>128</v>
      </c>
      <c r="E144" s="22">
        <v>0</v>
      </c>
      <c r="F144" s="20"/>
      <c r="G144" s="21"/>
      <c r="H144" s="197"/>
      <c r="J144" s="19"/>
    </row>
    <row r="145" spans="1:10" ht="15.75" thickBot="1" x14ac:dyDescent="0.3">
      <c r="A145" s="73">
        <v>3</v>
      </c>
      <c r="B145" s="14" t="s">
        <v>435</v>
      </c>
      <c r="C145" s="14" t="s">
        <v>9</v>
      </c>
      <c r="D145" s="14" t="s">
        <v>128</v>
      </c>
      <c r="E145" s="22">
        <v>0</v>
      </c>
      <c r="F145" s="20"/>
      <c r="G145" s="21"/>
      <c r="H145" s="197"/>
      <c r="J145" s="19"/>
    </row>
    <row r="146" spans="1:10" ht="15.75" thickBot="1" x14ac:dyDescent="0.3">
      <c r="A146" s="73">
        <v>3</v>
      </c>
      <c r="B146" s="14" t="s">
        <v>436</v>
      </c>
      <c r="C146" s="14" t="s">
        <v>9</v>
      </c>
      <c r="D146" s="14" t="s">
        <v>128</v>
      </c>
      <c r="E146" s="22">
        <v>0</v>
      </c>
      <c r="F146" s="20"/>
      <c r="G146" s="21"/>
      <c r="H146" s="197"/>
      <c r="J146" s="19"/>
    </row>
    <row r="147" spans="1:10" ht="15.75" thickBot="1" x14ac:dyDescent="0.3">
      <c r="A147" s="73">
        <v>3</v>
      </c>
      <c r="B147" s="14" t="s">
        <v>437</v>
      </c>
      <c r="C147" s="14" t="s">
        <v>9</v>
      </c>
      <c r="D147" s="14" t="s">
        <v>128</v>
      </c>
      <c r="E147" s="28">
        <v>1.5407304439498467E-2</v>
      </c>
      <c r="F147" s="20"/>
      <c r="G147" s="21"/>
      <c r="H147" s="197"/>
      <c r="J147" s="19"/>
    </row>
    <row r="148" spans="1:10" ht="15.75" thickBot="1" x14ac:dyDescent="0.3">
      <c r="A148" s="73">
        <v>3</v>
      </c>
      <c r="B148" s="14" t="s">
        <v>438</v>
      </c>
      <c r="C148" s="14" t="s">
        <v>9</v>
      </c>
      <c r="D148" s="14" t="s">
        <v>128</v>
      </c>
      <c r="E148" s="29">
        <v>1.3640997438837732E-2</v>
      </c>
      <c r="F148" s="20"/>
      <c r="G148" s="21"/>
      <c r="H148" s="197"/>
      <c r="J148" s="19"/>
    </row>
    <row r="149" spans="1:10" ht="15.75" thickBot="1" x14ac:dyDescent="0.3">
      <c r="A149" s="73">
        <v>3</v>
      </c>
      <c r="B149" s="14" t="s">
        <v>439</v>
      </c>
      <c r="C149" s="14" t="s">
        <v>9</v>
      </c>
      <c r="D149" s="14" t="s">
        <v>128</v>
      </c>
      <c r="E149" s="22">
        <v>0</v>
      </c>
      <c r="F149" s="20"/>
      <c r="G149" s="21"/>
      <c r="H149" s="197"/>
      <c r="J149" s="19"/>
    </row>
    <row r="150" spans="1:10" ht="15.75" thickBot="1" x14ac:dyDescent="0.3">
      <c r="A150" s="111">
        <v>3</v>
      </c>
      <c r="B150" s="11" t="s">
        <v>440</v>
      </c>
      <c r="C150" s="11" t="s">
        <v>9</v>
      </c>
      <c r="D150" s="11" t="s">
        <v>128</v>
      </c>
      <c r="E150" s="30">
        <v>1.5258338788840331E-2</v>
      </c>
      <c r="F150" s="31"/>
      <c r="G150" s="32"/>
      <c r="H150" s="197"/>
      <c r="J150" s="19"/>
    </row>
    <row r="151" spans="1:10" ht="15.75" thickBot="1" x14ac:dyDescent="0.3">
      <c r="A151" s="73">
        <v>3</v>
      </c>
      <c r="B151" s="14" t="s">
        <v>441</v>
      </c>
      <c r="C151" s="14" t="s">
        <v>9</v>
      </c>
      <c r="D151" s="14" t="s">
        <v>128</v>
      </c>
      <c r="E151" s="22">
        <v>0</v>
      </c>
      <c r="F151" s="20"/>
      <c r="G151" s="21"/>
      <c r="H151" s="197"/>
      <c r="J151" s="19"/>
    </row>
    <row r="152" spans="1:10" ht="15.75" thickBot="1" x14ac:dyDescent="0.3">
      <c r="A152" s="73">
        <v>3</v>
      </c>
      <c r="B152" s="14" t="s">
        <v>442</v>
      </c>
      <c r="C152" s="14" t="s">
        <v>9</v>
      </c>
      <c r="D152" s="14" t="s">
        <v>128</v>
      </c>
      <c r="E152" s="22">
        <v>0</v>
      </c>
      <c r="F152" s="20"/>
      <c r="G152" s="21"/>
      <c r="H152" s="197"/>
      <c r="J152" s="19"/>
    </row>
    <row r="153" spans="1:10" ht="15.75" thickBot="1" x14ac:dyDescent="0.3">
      <c r="A153" s="73">
        <v>3</v>
      </c>
      <c r="B153" s="14" t="s">
        <v>443</v>
      </c>
      <c r="C153" s="14" t="s">
        <v>9</v>
      </c>
      <c r="D153" s="14" t="s">
        <v>128</v>
      </c>
      <c r="E153" s="22">
        <v>0</v>
      </c>
      <c r="F153" s="20"/>
      <c r="G153" s="21"/>
      <c r="H153" s="197"/>
      <c r="J153" s="19"/>
    </row>
    <row r="154" spans="1:10" ht="15.75" thickBot="1" x14ac:dyDescent="0.3">
      <c r="A154" s="73">
        <v>3</v>
      </c>
      <c r="B154" s="14" t="s">
        <v>444</v>
      </c>
      <c r="C154" s="14" t="s">
        <v>9</v>
      </c>
      <c r="D154" s="14" t="s">
        <v>128</v>
      </c>
      <c r="E154" s="28">
        <v>1.5258338788840331E-2</v>
      </c>
      <c r="F154" s="20"/>
      <c r="G154" s="21"/>
      <c r="H154" s="197"/>
      <c r="J154" s="19"/>
    </row>
    <row r="155" spans="1:10" ht="15.75" thickBot="1" x14ac:dyDescent="0.3">
      <c r="A155" s="73">
        <v>3</v>
      </c>
      <c r="B155" s="14" t="s">
        <v>445</v>
      </c>
      <c r="C155" s="14" t="s">
        <v>9</v>
      </c>
      <c r="D155" s="14" t="s">
        <v>128</v>
      </c>
      <c r="E155" s="29">
        <v>6.2461702669664885E-3</v>
      </c>
      <c r="F155" s="20"/>
      <c r="G155" s="21"/>
      <c r="H155" s="197"/>
      <c r="J155" s="19"/>
    </row>
    <row r="156" spans="1:10" ht="15.75" thickBot="1" x14ac:dyDescent="0.3">
      <c r="A156" s="73">
        <v>3</v>
      </c>
      <c r="B156" s="14" t="s">
        <v>446</v>
      </c>
      <c r="C156" s="14" t="s">
        <v>9</v>
      </c>
      <c r="D156" s="14" t="s">
        <v>128</v>
      </c>
      <c r="E156" s="22">
        <v>0</v>
      </c>
      <c r="F156" s="20"/>
      <c r="G156" s="21"/>
      <c r="H156" s="197"/>
      <c r="J156" s="19"/>
    </row>
    <row r="157" spans="1:10" ht="15.75" thickBot="1" x14ac:dyDescent="0.3">
      <c r="A157" s="73">
        <v>3</v>
      </c>
      <c r="B157" s="14" t="s">
        <v>447</v>
      </c>
      <c r="C157" s="14" t="s">
        <v>9</v>
      </c>
      <c r="D157" s="14" t="s">
        <v>128</v>
      </c>
      <c r="E157" s="22">
        <v>0</v>
      </c>
      <c r="F157" s="20"/>
      <c r="G157" s="21"/>
      <c r="H157" s="197"/>
      <c r="J157" s="19"/>
    </row>
    <row r="158" spans="1:10" ht="15.75" thickBot="1" x14ac:dyDescent="0.3">
      <c r="A158" s="73">
        <v>3</v>
      </c>
      <c r="B158" s="14" t="s">
        <v>448</v>
      </c>
      <c r="C158" s="14" t="s">
        <v>9</v>
      </c>
      <c r="D158" s="14" t="s">
        <v>128</v>
      </c>
      <c r="E158" s="28">
        <v>3.6773234905322291E-2</v>
      </c>
      <c r="F158" s="20"/>
      <c r="G158" s="21"/>
      <c r="H158" s="197"/>
      <c r="J158" s="19"/>
    </row>
    <row r="159" spans="1:10" ht="15.75" thickBot="1" x14ac:dyDescent="0.3">
      <c r="A159" s="73">
        <v>3</v>
      </c>
      <c r="B159" s="14" t="s">
        <v>449</v>
      </c>
      <c r="C159" s="14" t="s">
        <v>9</v>
      </c>
      <c r="D159" s="14" t="s">
        <v>128</v>
      </c>
      <c r="E159" s="22">
        <v>0</v>
      </c>
      <c r="F159" s="20"/>
      <c r="G159" s="21"/>
      <c r="H159" s="197"/>
      <c r="J159" s="19"/>
    </row>
    <row r="160" spans="1:10" ht="15.75" thickBot="1" x14ac:dyDescent="0.3">
      <c r="A160" s="73">
        <v>3</v>
      </c>
      <c r="B160" s="14" t="s">
        <v>450</v>
      </c>
      <c r="C160" s="14" t="s">
        <v>9</v>
      </c>
      <c r="D160" s="14" t="s">
        <v>128</v>
      </c>
      <c r="E160" s="28">
        <v>1.2662080305941424E-2</v>
      </c>
      <c r="F160" s="20"/>
      <c r="G160" s="21"/>
      <c r="H160" s="197"/>
      <c r="J160" s="19"/>
    </row>
    <row r="161" spans="1:10" ht="15.75" thickBot="1" x14ac:dyDescent="0.3">
      <c r="A161" s="73">
        <v>3</v>
      </c>
      <c r="B161" s="14" t="s">
        <v>451</v>
      </c>
      <c r="C161" s="14" t="s">
        <v>9</v>
      </c>
      <c r="D161" s="14" t="s">
        <v>128</v>
      </c>
      <c r="E161" s="29">
        <v>2.9367513986889343E-3</v>
      </c>
      <c r="F161" s="20"/>
      <c r="G161" s="21"/>
      <c r="H161" s="197"/>
      <c r="J161" s="19"/>
    </row>
    <row r="162" spans="1:10" ht="15.75" thickBot="1" x14ac:dyDescent="0.3">
      <c r="A162" s="73">
        <v>3</v>
      </c>
      <c r="B162" s="14" t="s">
        <v>452</v>
      </c>
      <c r="C162" s="14" t="s">
        <v>9</v>
      </c>
      <c r="D162" s="14" t="s">
        <v>128</v>
      </c>
      <c r="E162" s="29">
        <v>0.10493566048503715</v>
      </c>
      <c r="F162" s="20"/>
      <c r="G162" s="21"/>
      <c r="H162" s="197"/>
      <c r="J162" s="19"/>
    </row>
    <row r="163" spans="1:10" ht="15.75" thickBot="1" x14ac:dyDescent="0.3">
      <c r="A163" s="73">
        <v>3</v>
      </c>
      <c r="B163" s="14" t="s">
        <v>453</v>
      </c>
      <c r="C163" s="14" t="s">
        <v>9</v>
      </c>
      <c r="D163" s="14" t="s">
        <v>128</v>
      </c>
      <c r="E163" s="22">
        <v>0</v>
      </c>
      <c r="F163" s="20"/>
      <c r="G163" s="21"/>
      <c r="H163" s="197"/>
      <c r="J163" s="19"/>
    </row>
    <row r="164" spans="1:10" ht="15.75" thickBot="1" x14ac:dyDescent="0.3">
      <c r="A164" s="73">
        <v>3</v>
      </c>
      <c r="B164" s="14" t="s">
        <v>454</v>
      </c>
      <c r="C164" s="14" t="s">
        <v>9</v>
      </c>
      <c r="D164" s="14" t="s">
        <v>128</v>
      </c>
      <c r="E164" s="28">
        <v>3.0098640898534356E-3</v>
      </c>
      <c r="F164" s="20"/>
      <c r="G164" s="21"/>
      <c r="H164" s="197"/>
      <c r="J164" s="19"/>
    </row>
    <row r="165" spans="1:10" ht="15.75" thickBot="1" x14ac:dyDescent="0.3">
      <c r="A165" s="73">
        <v>3</v>
      </c>
      <c r="B165" s="14" t="s">
        <v>455</v>
      </c>
      <c r="C165" s="14" t="s">
        <v>9</v>
      </c>
      <c r="D165" s="14" t="s">
        <v>128</v>
      </c>
      <c r="E165" s="29">
        <v>1.5258338788840331E-2</v>
      </c>
      <c r="F165" s="20"/>
      <c r="G165" s="21"/>
      <c r="H165" s="197"/>
      <c r="J165" s="19"/>
    </row>
    <row r="166" spans="1:10" ht="15.75" thickBot="1" x14ac:dyDescent="0.3">
      <c r="A166" s="73">
        <v>3</v>
      </c>
      <c r="B166" s="14" t="s">
        <v>456</v>
      </c>
      <c r="C166" s="14" t="s">
        <v>9</v>
      </c>
      <c r="D166" s="14" t="s">
        <v>128</v>
      </c>
      <c r="E166" s="22">
        <v>0</v>
      </c>
      <c r="F166" s="20"/>
      <c r="G166" s="21"/>
      <c r="H166" s="197"/>
      <c r="J166" s="19"/>
    </row>
    <row r="167" spans="1:10" ht="15.75" thickBot="1" x14ac:dyDescent="0.3">
      <c r="A167" s="73">
        <v>3</v>
      </c>
      <c r="B167" s="14" t="s">
        <v>457</v>
      </c>
      <c r="C167" s="14" t="s">
        <v>9</v>
      </c>
      <c r="D167" s="14" t="s">
        <v>128</v>
      </c>
      <c r="E167" s="28">
        <v>8.831535003303673E-3</v>
      </c>
      <c r="F167" s="20"/>
      <c r="G167" s="21"/>
      <c r="H167" s="197"/>
      <c r="J167" s="19"/>
    </row>
    <row r="168" spans="1:10" ht="15.75" thickBot="1" x14ac:dyDescent="0.3">
      <c r="A168" s="73">
        <v>3</v>
      </c>
      <c r="B168" s="14" t="s">
        <v>458</v>
      </c>
      <c r="C168" s="14" t="s">
        <v>9</v>
      </c>
      <c r="D168" s="14" t="s">
        <v>128</v>
      </c>
      <c r="E168" s="29">
        <v>1.5258338788840333E-2</v>
      </c>
      <c r="F168" s="20"/>
      <c r="G168" s="21"/>
      <c r="H168" s="197"/>
      <c r="J168" s="19"/>
    </row>
    <row r="169" spans="1:10" ht="15.75" thickBot="1" x14ac:dyDescent="0.3">
      <c r="A169" s="73">
        <v>3</v>
      </c>
      <c r="B169" s="14" t="s">
        <v>459</v>
      </c>
      <c r="C169" s="14" t="s">
        <v>9</v>
      </c>
      <c r="D169" s="14" t="s">
        <v>128</v>
      </c>
      <c r="E169" s="22">
        <v>0</v>
      </c>
      <c r="F169" s="20"/>
      <c r="G169" s="21"/>
      <c r="H169" s="197"/>
      <c r="J169" s="19"/>
    </row>
    <row r="170" spans="1:10" ht="15.75" thickBot="1" x14ac:dyDescent="0.3">
      <c r="A170" s="73">
        <v>3</v>
      </c>
      <c r="B170" s="14" t="s">
        <v>460</v>
      </c>
      <c r="C170" s="14" t="s">
        <v>9</v>
      </c>
      <c r="D170" s="14" t="s">
        <v>128</v>
      </c>
      <c r="E170" s="28">
        <v>0.31606254908208731</v>
      </c>
      <c r="F170" s="20"/>
      <c r="G170" s="21"/>
      <c r="H170" s="197"/>
      <c r="J170" s="19"/>
    </row>
    <row r="171" spans="1:10" ht="15.75" thickBot="1" x14ac:dyDescent="0.3">
      <c r="A171" s="73">
        <v>3</v>
      </c>
      <c r="B171" s="14" t="s">
        <v>461</v>
      </c>
      <c r="C171" s="14" t="s">
        <v>9</v>
      </c>
      <c r="D171" s="14" t="s">
        <v>128</v>
      </c>
      <c r="E171" s="29">
        <v>3.7464861140520792E-2</v>
      </c>
      <c r="F171" s="20"/>
      <c r="G171" s="21"/>
      <c r="H171" s="197"/>
      <c r="J171" s="19"/>
    </row>
    <row r="172" spans="1:10" ht="15.75" thickBot="1" x14ac:dyDescent="0.3">
      <c r="A172" s="73">
        <v>3</v>
      </c>
      <c r="B172" s="14" t="s">
        <v>462</v>
      </c>
      <c r="C172" s="14" t="s">
        <v>9</v>
      </c>
      <c r="D172" s="14" t="s">
        <v>128</v>
      </c>
      <c r="E172" s="22">
        <v>0</v>
      </c>
      <c r="F172" s="20"/>
      <c r="G172" s="21"/>
      <c r="H172" s="197"/>
      <c r="J172" s="19"/>
    </row>
    <row r="173" spans="1:10" ht="15.75" thickBot="1" x14ac:dyDescent="0.3">
      <c r="A173" s="73">
        <v>3</v>
      </c>
      <c r="B173" s="14" t="s">
        <v>463</v>
      </c>
      <c r="C173" s="14" t="s">
        <v>9</v>
      </c>
      <c r="D173" s="14" t="s">
        <v>128</v>
      </c>
      <c r="E173" s="33">
        <v>2.4813421238197814E-2</v>
      </c>
      <c r="F173" s="20"/>
      <c r="G173" s="21"/>
      <c r="H173" s="197"/>
      <c r="J173" s="19"/>
    </row>
    <row r="174" spans="1:10" ht="15.75" thickBot="1" x14ac:dyDescent="0.3">
      <c r="A174" s="73">
        <v>3</v>
      </c>
      <c r="B174" s="14" t="s">
        <v>464</v>
      </c>
      <c r="C174" s="14" t="s">
        <v>9</v>
      </c>
      <c r="D174" s="14" t="s">
        <v>128</v>
      </c>
      <c r="E174" s="28">
        <v>7.4482825329067149E-3</v>
      </c>
      <c r="F174" s="20"/>
      <c r="G174" s="21"/>
      <c r="H174" s="197"/>
      <c r="J174" s="19"/>
    </row>
    <row r="175" spans="1:10" ht="15.75" thickBot="1" x14ac:dyDescent="0.3">
      <c r="A175" s="73">
        <v>3</v>
      </c>
      <c r="B175" s="14" t="s">
        <v>465</v>
      </c>
      <c r="C175" s="14" t="s">
        <v>9</v>
      </c>
      <c r="D175" s="14" t="s">
        <v>128</v>
      </c>
      <c r="E175" s="22">
        <v>0</v>
      </c>
      <c r="F175" s="20"/>
      <c r="G175" s="21"/>
      <c r="H175" s="197"/>
      <c r="J175" s="19"/>
    </row>
    <row r="176" spans="1:10" ht="15.75" thickBot="1" x14ac:dyDescent="0.3">
      <c r="A176" s="73">
        <v>3</v>
      </c>
      <c r="B176" s="14" t="s">
        <v>466</v>
      </c>
      <c r="C176" s="14" t="s">
        <v>9</v>
      </c>
      <c r="D176" s="14" t="s">
        <v>128</v>
      </c>
      <c r="E176" s="28">
        <v>1.1023458148701938E-2</v>
      </c>
      <c r="F176" s="20"/>
      <c r="G176" s="21"/>
      <c r="H176" s="197"/>
      <c r="J176" s="19"/>
    </row>
    <row r="177" spans="1:10" ht="15.75" thickBot="1" x14ac:dyDescent="0.3">
      <c r="A177" s="73">
        <v>3</v>
      </c>
      <c r="B177" s="14" t="s">
        <v>467</v>
      </c>
      <c r="C177" s="14" t="s">
        <v>9</v>
      </c>
      <c r="D177" s="14" t="s">
        <v>128</v>
      </c>
      <c r="E177" s="29">
        <v>2.4813421238197814E-2</v>
      </c>
      <c r="F177" s="20"/>
      <c r="G177" s="21"/>
      <c r="H177" s="197"/>
      <c r="J177" s="19"/>
    </row>
    <row r="178" spans="1:10" ht="15.75" thickBot="1" x14ac:dyDescent="0.3">
      <c r="A178" s="73">
        <v>3</v>
      </c>
      <c r="B178" s="14" t="s">
        <v>468</v>
      </c>
      <c r="C178" s="14" t="s">
        <v>9</v>
      </c>
      <c r="D178" s="14" t="s">
        <v>128</v>
      </c>
      <c r="E178" s="29">
        <v>2.60829227270548E-2</v>
      </c>
      <c r="F178" s="20"/>
      <c r="G178" s="21"/>
      <c r="H178" s="197"/>
      <c r="J178" s="19"/>
    </row>
    <row r="179" spans="1:10" ht="15.75" thickBot="1" x14ac:dyDescent="0.3">
      <c r="A179" s="73">
        <v>3</v>
      </c>
      <c r="B179" s="14" t="s">
        <v>469</v>
      </c>
      <c r="C179" s="14" t="s">
        <v>9</v>
      </c>
      <c r="D179" s="14" t="s">
        <v>128</v>
      </c>
      <c r="E179" s="22">
        <v>0</v>
      </c>
      <c r="F179" s="20"/>
      <c r="G179" s="21"/>
      <c r="H179" s="197"/>
      <c r="J179" s="19"/>
    </row>
    <row r="180" spans="1:10" ht="15.75" thickBot="1" x14ac:dyDescent="0.3">
      <c r="A180" s="73">
        <v>3</v>
      </c>
      <c r="B180" s="14" t="s">
        <v>470</v>
      </c>
      <c r="C180" s="14" t="s">
        <v>9</v>
      </c>
      <c r="D180" s="14" t="s">
        <v>128</v>
      </c>
      <c r="E180" s="28">
        <v>4.256161447375266E-2</v>
      </c>
      <c r="F180" s="20"/>
      <c r="G180" s="21"/>
      <c r="H180" s="197"/>
      <c r="J180" s="19"/>
    </row>
    <row r="181" spans="1:10" ht="15.75" thickBot="1" x14ac:dyDescent="0.3">
      <c r="A181" s="73">
        <v>3</v>
      </c>
      <c r="B181" s="14" t="s">
        <v>471</v>
      </c>
      <c r="C181" s="14" t="s">
        <v>9</v>
      </c>
      <c r="D181" s="14" t="s">
        <v>128</v>
      </c>
      <c r="E181" s="29">
        <v>3.9305650966510584E-2</v>
      </c>
      <c r="F181" s="20"/>
      <c r="G181" s="21"/>
      <c r="H181" s="197"/>
      <c r="J181" s="19"/>
    </row>
    <row r="182" spans="1:10" ht="15.75" thickBot="1" x14ac:dyDescent="0.3">
      <c r="A182" s="73">
        <v>3</v>
      </c>
      <c r="B182" s="14" t="s">
        <v>472</v>
      </c>
      <c r="C182" s="14" t="s">
        <v>9</v>
      </c>
      <c r="D182" s="14" t="s">
        <v>128</v>
      </c>
      <c r="E182" s="22">
        <v>0</v>
      </c>
      <c r="F182" s="20"/>
      <c r="G182" s="21"/>
      <c r="H182" s="197"/>
      <c r="J182" s="19"/>
    </row>
    <row r="183" spans="1:10" ht="15.75" thickBot="1" x14ac:dyDescent="0.3">
      <c r="A183" s="73">
        <v>3</v>
      </c>
      <c r="B183" s="14" t="s">
        <v>473</v>
      </c>
      <c r="C183" s="14" t="s">
        <v>9</v>
      </c>
      <c r="D183" s="14" t="s">
        <v>128</v>
      </c>
      <c r="E183" s="28">
        <v>2.5834899985567861E-2</v>
      </c>
      <c r="F183" s="20"/>
      <c r="G183" s="21"/>
      <c r="H183" s="197"/>
      <c r="J183" s="19"/>
    </row>
    <row r="184" spans="1:10" ht="15.75" thickBot="1" x14ac:dyDescent="0.3">
      <c r="A184" s="73">
        <v>3</v>
      </c>
      <c r="B184" s="14" t="s">
        <v>474</v>
      </c>
      <c r="C184" s="14" t="s">
        <v>9</v>
      </c>
      <c r="D184" s="14" t="s">
        <v>128</v>
      </c>
      <c r="E184" s="29">
        <v>4.3625654835596477E-3</v>
      </c>
      <c r="F184" s="20"/>
      <c r="G184" s="21"/>
      <c r="H184" s="197"/>
      <c r="J184" s="19"/>
    </row>
    <row r="185" spans="1:10" ht="15.75" thickBot="1" x14ac:dyDescent="0.3">
      <c r="A185" s="73">
        <v>3</v>
      </c>
      <c r="B185" s="14" t="s">
        <v>475</v>
      </c>
      <c r="C185" s="14" t="s">
        <v>9</v>
      </c>
      <c r="D185" s="14" t="s">
        <v>128</v>
      </c>
      <c r="E185" s="29">
        <v>0.43819310181452081</v>
      </c>
      <c r="F185" s="20"/>
      <c r="G185" s="21"/>
      <c r="H185" s="197"/>
      <c r="J185" s="19"/>
    </row>
    <row r="186" spans="1:10" ht="15.75" thickBot="1" x14ac:dyDescent="0.3">
      <c r="A186" s="73">
        <v>3</v>
      </c>
      <c r="B186" s="14" t="s">
        <v>476</v>
      </c>
      <c r="C186" s="14" t="s">
        <v>9</v>
      </c>
      <c r="D186" s="14" t="s">
        <v>128</v>
      </c>
      <c r="E186" s="29">
        <v>4.6988022379022956E-2</v>
      </c>
      <c r="F186" s="20"/>
      <c r="G186" s="21"/>
      <c r="H186" s="197"/>
      <c r="J186" s="19"/>
    </row>
    <row r="187" spans="1:10" ht="15.75" thickBot="1" x14ac:dyDescent="0.3">
      <c r="A187" s="73">
        <v>3</v>
      </c>
      <c r="B187" s="14" t="s">
        <v>477</v>
      </c>
      <c r="C187" s="14" t="s">
        <v>9</v>
      </c>
      <c r="D187" s="14" t="s">
        <v>128</v>
      </c>
      <c r="E187" s="29">
        <v>4.8947022716445011E-3</v>
      </c>
      <c r="F187" s="20"/>
      <c r="G187" s="21"/>
      <c r="H187" s="197"/>
      <c r="J187" s="19"/>
    </row>
    <row r="188" spans="1:10" ht="15.75" thickBot="1" x14ac:dyDescent="0.3">
      <c r="A188" s="73">
        <v>3</v>
      </c>
      <c r="B188" s="14" t="s">
        <v>478</v>
      </c>
      <c r="C188" s="14" t="s">
        <v>9</v>
      </c>
      <c r="D188" s="14" t="s">
        <v>128</v>
      </c>
      <c r="E188" s="29">
        <v>2.4813421238197814E-2</v>
      </c>
      <c r="F188" s="20"/>
      <c r="G188" s="21"/>
      <c r="H188" s="197"/>
      <c r="J188" s="19"/>
    </row>
    <row r="189" spans="1:10" ht="15.75" thickBot="1" x14ac:dyDescent="0.3">
      <c r="A189" s="73">
        <v>3</v>
      </c>
      <c r="B189" s="14" t="s">
        <v>479</v>
      </c>
      <c r="C189" s="14" t="s">
        <v>9</v>
      </c>
      <c r="D189" s="14" t="s">
        <v>128</v>
      </c>
      <c r="E189" s="33">
        <v>0</v>
      </c>
      <c r="F189" s="20"/>
      <c r="G189" s="21"/>
      <c r="H189" s="197"/>
      <c r="J189" s="19"/>
    </row>
    <row r="190" spans="1:10" ht="15.75" thickBot="1" x14ac:dyDescent="0.3">
      <c r="A190" s="73">
        <v>3</v>
      </c>
      <c r="B190" s="14" t="s">
        <v>480</v>
      </c>
      <c r="C190" s="14" t="s">
        <v>9</v>
      </c>
      <c r="D190" s="14" t="s">
        <v>128</v>
      </c>
      <c r="E190" s="28">
        <v>1.9110164898714935E-2</v>
      </c>
      <c r="F190" s="20"/>
      <c r="G190" s="21"/>
      <c r="H190" s="197"/>
      <c r="J190" s="19"/>
    </row>
    <row r="191" spans="1:10" ht="15.75" thickBot="1" x14ac:dyDescent="0.3">
      <c r="A191" s="73">
        <v>3</v>
      </c>
      <c r="B191" s="14" t="s">
        <v>481</v>
      </c>
      <c r="C191" s="14" t="s">
        <v>9</v>
      </c>
      <c r="D191" s="14" t="s">
        <v>128</v>
      </c>
      <c r="E191" s="29">
        <v>2.4813421238197794E-2</v>
      </c>
      <c r="F191" s="20"/>
      <c r="G191" s="21"/>
      <c r="H191" s="197"/>
      <c r="J191" s="19"/>
    </row>
    <row r="192" spans="1:10" ht="15.75" thickBot="1" x14ac:dyDescent="0.3">
      <c r="A192" s="73">
        <v>3</v>
      </c>
      <c r="B192" s="14" t="s">
        <v>482</v>
      </c>
      <c r="C192" s="14" t="s">
        <v>9</v>
      </c>
      <c r="D192" s="14" t="s">
        <v>128</v>
      </c>
      <c r="E192" s="22">
        <v>0</v>
      </c>
      <c r="F192" s="20"/>
      <c r="G192" s="21"/>
      <c r="H192" s="197"/>
      <c r="J192" s="19"/>
    </row>
    <row r="193" spans="1:10" ht="15.75" thickBot="1" x14ac:dyDescent="0.3">
      <c r="A193" s="73">
        <v>3</v>
      </c>
      <c r="B193" s="14" t="s">
        <v>483</v>
      </c>
      <c r="C193" s="14" t="s">
        <v>9</v>
      </c>
      <c r="D193" s="14" t="s">
        <v>128</v>
      </c>
      <c r="E193" s="28">
        <v>0.18637730978056291</v>
      </c>
      <c r="F193" s="20"/>
      <c r="G193" s="21"/>
      <c r="H193" s="197"/>
      <c r="J193" s="19"/>
    </row>
    <row r="194" spans="1:10" ht="15.75" thickBot="1" x14ac:dyDescent="0.3">
      <c r="A194" s="73">
        <v>3</v>
      </c>
      <c r="B194" s="14" t="s">
        <v>484</v>
      </c>
      <c r="C194" s="14" t="s">
        <v>9</v>
      </c>
      <c r="D194" s="14" t="s">
        <v>128</v>
      </c>
      <c r="E194" s="29">
        <v>0.24017306239466252</v>
      </c>
      <c r="F194" s="20"/>
      <c r="G194" s="21"/>
      <c r="H194" s="197"/>
      <c r="J194" s="19"/>
    </row>
    <row r="195" spans="1:10" ht="15.75" thickBot="1" x14ac:dyDescent="0.3">
      <c r="A195" s="73">
        <v>3</v>
      </c>
      <c r="B195" s="14" t="s">
        <v>485</v>
      </c>
      <c r="C195" s="14" t="s">
        <v>9</v>
      </c>
      <c r="D195" s="14" t="s">
        <v>128</v>
      </c>
      <c r="E195" s="22">
        <v>0</v>
      </c>
      <c r="F195" s="20"/>
      <c r="G195" s="21"/>
      <c r="H195" s="197"/>
      <c r="J195" s="19"/>
    </row>
    <row r="196" spans="1:10" ht="15.75" thickBot="1" x14ac:dyDescent="0.3">
      <c r="A196" s="73">
        <v>3</v>
      </c>
      <c r="B196" s="14" t="s">
        <v>486</v>
      </c>
      <c r="C196" s="14" t="s">
        <v>9</v>
      </c>
      <c r="D196" s="14" t="s">
        <v>128</v>
      </c>
      <c r="E196" s="22">
        <v>0</v>
      </c>
      <c r="F196" s="20"/>
      <c r="G196" s="21"/>
      <c r="H196" s="197"/>
      <c r="J196" s="19"/>
    </row>
    <row r="197" spans="1:10" ht="15.75" thickBot="1" x14ac:dyDescent="0.3">
      <c r="A197" s="73">
        <v>3</v>
      </c>
      <c r="B197" s="14" t="s">
        <v>487</v>
      </c>
      <c r="C197" s="14" t="s">
        <v>9</v>
      </c>
      <c r="D197" s="14" t="s">
        <v>128</v>
      </c>
      <c r="E197" s="22">
        <v>0</v>
      </c>
      <c r="F197" s="20"/>
      <c r="G197" s="21"/>
      <c r="H197" s="197"/>
      <c r="J197" s="19"/>
    </row>
    <row r="198" spans="1:10" ht="15.75" thickBot="1" x14ac:dyDescent="0.3">
      <c r="A198" s="73">
        <v>3</v>
      </c>
      <c r="B198" s="14" t="s">
        <v>488</v>
      </c>
      <c r="C198" s="14" t="s">
        <v>9</v>
      </c>
      <c r="D198" s="14" t="s">
        <v>128</v>
      </c>
      <c r="E198" s="22">
        <v>0</v>
      </c>
      <c r="F198" s="20"/>
      <c r="G198" s="21"/>
      <c r="H198" s="197"/>
      <c r="J198" s="19"/>
    </row>
    <row r="199" spans="1:10" ht="15.75" thickBot="1" x14ac:dyDescent="0.3">
      <c r="A199" s="73">
        <v>3</v>
      </c>
      <c r="B199" s="14" t="s">
        <v>489</v>
      </c>
      <c r="C199" s="14" t="s">
        <v>9</v>
      </c>
      <c r="D199" s="14" t="s">
        <v>128</v>
      </c>
      <c r="E199" s="28">
        <v>2.0791348670428176E-2</v>
      </c>
      <c r="F199" s="20"/>
      <c r="G199" s="21"/>
      <c r="H199" s="197"/>
      <c r="J199" s="19"/>
    </row>
    <row r="200" spans="1:10" ht="15.75" thickBot="1" x14ac:dyDescent="0.3">
      <c r="A200" s="73">
        <v>3</v>
      </c>
      <c r="B200" s="14" t="s">
        <v>490</v>
      </c>
      <c r="C200" s="14" t="s">
        <v>9</v>
      </c>
      <c r="D200" s="14" t="s">
        <v>128</v>
      </c>
      <c r="E200" s="22">
        <v>0</v>
      </c>
      <c r="F200" s="20"/>
      <c r="G200" s="21"/>
      <c r="H200" s="197"/>
      <c r="J200" s="19"/>
    </row>
    <row r="201" spans="1:10" ht="15.75" thickBot="1" x14ac:dyDescent="0.3">
      <c r="A201" s="73">
        <v>3</v>
      </c>
      <c r="B201" s="14" t="s">
        <v>491</v>
      </c>
      <c r="C201" s="14" t="s">
        <v>9</v>
      </c>
      <c r="D201" s="14" t="s">
        <v>128</v>
      </c>
      <c r="E201" s="22">
        <v>0</v>
      </c>
      <c r="F201" s="20"/>
      <c r="G201" s="21"/>
      <c r="H201" s="197"/>
      <c r="J201" s="19"/>
    </row>
    <row r="202" spans="1:10" ht="15.75" thickBot="1" x14ac:dyDescent="0.3">
      <c r="A202" s="73">
        <v>3</v>
      </c>
      <c r="B202" s="14" t="s">
        <v>492</v>
      </c>
      <c r="C202" s="14" t="s">
        <v>9</v>
      </c>
      <c r="D202" s="14" t="s">
        <v>128</v>
      </c>
      <c r="E202" s="22">
        <v>0</v>
      </c>
      <c r="F202" s="20"/>
      <c r="G202" s="21"/>
      <c r="H202" s="197"/>
      <c r="J202" s="19"/>
    </row>
    <row r="203" spans="1:10" ht="15.75" thickBot="1" x14ac:dyDescent="0.3">
      <c r="A203" s="73">
        <v>3</v>
      </c>
      <c r="B203" s="14" t="s">
        <v>493</v>
      </c>
      <c r="C203" s="14" t="s">
        <v>9</v>
      </c>
      <c r="D203" s="14" t="s">
        <v>128</v>
      </c>
      <c r="E203" s="22">
        <v>0</v>
      </c>
      <c r="F203" s="20"/>
      <c r="G203" s="21"/>
      <c r="H203" s="197"/>
      <c r="J203" s="19"/>
    </row>
    <row r="204" spans="1:10" ht="15.75" thickBot="1" x14ac:dyDescent="0.3">
      <c r="A204" s="73">
        <v>3</v>
      </c>
      <c r="B204" s="14" t="s">
        <v>494</v>
      </c>
      <c r="C204" s="14" t="s">
        <v>9</v>
      </c>
      <c r="D204" s="14" t="s">
        <v>128</v>
      </c>
      <c r="E204" s="22">
        <v>0</v>
      </c>
      <c r="F204" s="20"/>
      <c r="G204" s="21"/>
      <c r="H204" s="197"/>
      <c r="J204" s="19"/>
    </row>
    <row r="205" spans="1:10" ht="15.75" thickBot="1" x14ac:dyDescent="0.3">
      <c r="A205" s="73">
        <v>3</v>
      </c>
      <c r="B205" s="14" t="s">
        <v>495</v>
      </c>
      <c r="C205" s="14" t="s">
        <v>9</v>
      </c>
      <c r="D205" s="14" t="s">
        <v>128</v>
      </c>
      <c r="E205" s="22">
        <v>0</v>
      </c>
      <c r="F205" s="20"/>
      <c r="G205" s="21"/>
      <c r="H205" s="197"/>
      <c r="J205" s="19"/>
    </row>
    <row r="206" spans="1:10" ht="15.75" thickBot="1" x14ac:dyDescent="0.3">
      <c r="A206" s="73">
        <v>3</v>
      </c>
      <c r="B206" s="14" t="s">
        <v>496</v>
      </c>
      <c r="C206" s="14" t="s">
        <v>9</v>
      </c>
      <c r="D206" s="14" t="s">
        <v>128</v>
      </c>
      <c r="E206" s="22">
        <v>0</v>
      </c>
      <c r="F206" s="20"/>
      <c r="G206" s="21"/>
      <c r="H206" s="197"/>
      <c r="J206" s="19"/>
    </row>
    <row r="207" spans="1:10" ht="15.75" thickBot="1" x14ac:dyDescent="0.3">
      <c r="A207" s="73">
        <v>3</v>
      </c>
      <c r="B207" s="14" t="s">
        <v>497</v>
      </c>
      <c r="C207" s="14" t="s">
        <v>9</v>
      </c>
      <c r="D207" s="14" t="s">
        <v>128</v>
      </c>
      <c r="E207" s="22">
        <v>0</v>
      </c>
      <c r="F207" s="20"/>
      <c r="G207" s="21"/>
      <c r="H207" s="197"/>
      <c r="J207" s="19"/>
    </row>
    <row r="208" spans="1:10" ht="15.75" thickBot="1" x14ac:dyDescent="0.3">
      <c r="A208" s="73">
        <v>3</v>
      </c>
      <c r="B208" s="14" t="s">
        <v>498</v>
      </c>
      <c r="C208" s="14" t="s">
        <v>9</v>
      </c>
      <c r="D208" s="14" t="s">
        <v>128</v>
      </c>
      <c r="E208" s="22">
        <v>0</v>
      </c>
      <c r="F208" s="20"/>
      <c r="G208" s="21"/>
      <c r="H208" s="197"/>
      <c r="J208" s="19"/>
    </row>
    <row r="209" spans="1:10" ht="15.75" thickBot="1" x14ac:dyDescent="0.3">
      <c r="A209" s="73">
        <v>3</v>
      </c>
      <c r="B209" s="14" t="s">
        <v>499</v>
      </c>
      <c r="C209" s="14" t="s">
        <v>9</v>
      </c>
      <c r="D209" s="14" t="s">
        <v>128</v>
      </c>
      <c r="E209" s="28">
        <v>4.4264079052702784E-2</v>
      </c>
      <c r="F209" s="20"/>
      <c r="G209" s="21"/>
      <c r="H209" s="197"/>
      <c r="J209" s="19"/>
    </row>
    <row r="210" spans="1:10" ht="15.75" thickBot="1" x14ac:dyDescent="0.3">
      <c r="A210" s="73">
        <v>3</v>
      </c>
      <c r="B210" s="14" t="s">
        <v>500</v>
      </c>
      <c r="C210" s="14" t="s">
        <v>9</v>
      </c>
      <c r="D210" s="14" t="s">
        <v>128</v>
      </c>
      <c r="E210" s="22">
        <v>0</v>
      </c>
      <c r="F210" s="20"/>
      <c r="G210" s="21"/>
      <c r="H210" s="197"/>
      <c r="J210" s="19"/>
    </row>
    <row r="211" spans="1:10" ht="15.75" thickBot="1" x14ac:dyDescent="0.3">
      <c r="A211" s="73">
        <v>3</v>
      </c>
      <c r="B211" s="14" t="s">
        <v>501</v>
      </c>
      <c r="C211" s="14" t="s">
        <v>9</v>
      </c>
      <c r="D211" s="14" t="s">
        <v>128</v>
      </c>
      <c r="E211" s="22">
        <v>0</v>
      </c>
      <c r="F211" s="20"/>
      <c r="G211" s="21"/>
      <c r="H211" s="197"/>
      <c r="J211" s="19"/>
    </row>
    <row r="212" spans="1:10" ht="15.75" thickBot="1" x14ac:dyDescent="0.3">
      <c r="A212" s="73">
        <v>3</v>
      </c>
      <c r="B212" s="14" t="s">
        <v>502</v>
      </c>
      <c r="C212" s="14" t="s">
        <v>9</v>
      </c>
      <c r="D212" s="14" t="s">
        <v>128</v>
      </c>
      <c r="E212" s="22">
        <v>0</v>
      </c>
      <c r="F212" s="20"/>
      <c r="G212" s="21"/>
      <c r="H212" s="197"/>
      <c r="J212" s="19"/>
    </row>
    <row r="213" spans="1:10" ht="15.75" thickBot="1" x14ac:dyDescent="0.3">
      <c r="A213" s="73">
        <v>3</v>
      </c>
      <c r="B213" s="14" t="s">
        <v>503</v>
      </c>
      <c r="C213" s="14" t="s">
        <v>9</v>
      </c>
      <c r="D213" s="14" t="s">
        <v>128</v>
      </c>
      <c r="E213" s="22">
        <v>0</v>
      </c>
      <c r="F213" s="20"/>
      <c r="G213" s="21"/>
      <c r="H213" s="197"/>
      <c r="J213" s="19"/>
    </row>
    <row r="214" spans="1:10" ht="15.75" thickBot="1" x14ac:dyDescent="0.3">
      <c r="A214" s="73">
        <v>3</v>
      </c>
      <c r="B214" s="14" t="s">
        <v>504</v>
      </c>
      <c r="C214" s="14" t="s">
        <v>9</v>
      </c>
      <c r="D214" s="14" t="s">
        <v>128</v>
      </c>
      <c r="E214" s="22">
        <v>0</v>
      </c>
      <c r="F214" s="20"/>
      <c r="G214" s="21"/>
      <c r="H214" s="197"/>
      <c r="J214" s="19"/>
    </row>
    <row r="215" spans="1:10" ht="15.75" thickBot="1" x14ac:dyDescent="0.3">
      <c r="A215" s="73">
        <v>3</v>
      </c>
      <c r="B215" s="14" t="s">
        <v>505</v>
      </c>
      <c r="C215" s="14" t="s">
        <v>9</v>
      </c>
      <c r="D215" s="14" t="s">
        <v>128</v>
      </c>
      <c r="E215" s="22">
        <v>0</v>
      </c>
      <c r="F215" s="20"/>
      <c r="G215" s="21"/>
      <c r="H215" s="197"/>
      <c r="J215" s="19"/>
    </row>
    <row r="216" spans="1:10" ht="15.75" thickBot="1" x14ac:dyDescent="0.3">
      <c r="A216" s="73">
        <v>3</v>
      </c>
      <c r="B216" s="14" t="s">
        <v>506</v>
      </c>
      <c r="C216" s="14" t="s">
        <v>9</v>
      </c>
      <c r="D216" s="14" t="s">
        <v>128</v>
      </c>
      <c r="E216" s="22">
        <v>0</v>
      </c>
      <c r="F216" s="20"/>
      <c r="G216" s="21"/>
      <c r="H216" s="197"/>
      <c r="J216" s="19"/>
    </row>
    <row r="217" spans="1:10" ht="15.75" thickBot="1" x14ac:dyDescent="0.3">
      <c r="A217" s="73">
        <v>3</v>
      </c>
      <c r="B217" s="14" t="s">
        <v>507</v>
      </c>
      <c r="C217" s="14" t="s">
        <v>9</v>
      </c>
      <c r="D217" s="14" t="s">
        <v>128</v>
      </c>
      <c r="E217" s="28">
        <v>0.29782489728008432</v>
      </c>
      <c r="F217" s="20"/>
      <c r="G217" s="21"/>
      <c r="H217" s="197"/>
      <c r="J217" s="19"/>
    </row>
    <row r="218" spans="1:10" ht="15.75" thickBot="1" x14ac:dyDescent="0.3">
      <c r="A218" s="73">
        <v>3</v>
      </c>
      <c r="B218" s="14" t="s">
        <v>508</v>
      </c>
      <c r="C218" s="14" t="s">
        <v>9</v>
      </c>
      <c r="D218" s="14" t="s">
        <v>128</v>
      </c>
      <c r="E218" s="22">
        <v>0</v>
      </c>
      <c r="F218" s="20"/>
      <c r="G218" s="21"/>
      <c r="H218" s="197"/>
      <c r="J218" s="19"/>
    </row>
    <row r="219" spans="1:10" ht="15.75" thickBot="1" x14ac:dyDescent="0.3">
      <c r="A219" s="73">
        <v>3</v>
      </c>
      <c r="B219" s="14" t="s">
        <v>509</v>
      </c>
      <c r="C219" s="14" t="s">
        <v>9</v>
      </c>
      <c r="D219" s="14" t="s">
        <v>128</v>
      </c>
      <c r="E219" s="22">
        <v>0</v>
      </c>
      <c r="F219" s="20"/>
      <c r="G219" s="21"/>
      <c r="H219" s="197"/>
      <c r="J219" s="19"/>
    </row>
    <row r="220" spans="1:10" ht="15.75" thickBot="1" x14ac:dyDescent="0.3">
      <c r="A220" s="73">
        <v>3</v>
      </c>
      <c r="B220" s="14" t="s">
        <v>510</v>
      </c>
      <c r="C220" s="14" t="s">
        <v>9</v>
      </c>
      <c r="D220" s="14" t="s">
        <v>128</v>
      </c>
      <c r="E220" s="28">
        <f>0.0127684843421258+0.00194080962000312</f>
        <v>1.470929396212892E-2</v>
      </c>
      <c r="F220" s="20"/>
      <c r="G220" s="21"/>
      <c r="H220" s="197"/>
      <c r="J220" s="19"/>
    </row>
    <row r="221" spans="1:10" ht="15.75" thickBot="1" x14ac:dyDescent="0.3">
      <c r="A221" s="73">
        <v>3</v>
      </c>
      <c r="B221" s="14" t="s">
        <v>511</v>
      </c>
      <c r="C221" s="14" t="s">
        <v>9</v>
      </c>
      <c r="D221" s="14" t="s">
        <v>128</v>
      </c>
      <c r="E221" s="22">
        <v>0</v>
      </c>
      <c r="F221" s="20"/>
      <c r="G221" s="21"/>
      <c r="H221" s="197"/>
      <c r="J221" s="19"/>
    </row>
    <row r="222" spans="1:10" ht="15.75" thickBot="1" x14ac:dyDescent="0.3">
      <c r="A222" s="73">
        <v>3</v>
      </c>
      <c r="B222" s="14" t="s">
        <v>512</v>
      </c>
      <c r="C222" s="14" t="s">
        <v>9</v>
      </c>
      <c r="D222" s="14" t="s">
        <v>128</v>
      </c>
      <c r="E222" s="22">
        <v>0</v>
      </c>
      <c r="F222" s="20"/>
      <c r="G222" s="21"/>
      <c r="H222" s="197"/>
      <c r="J222" s="19"/>
    </row>
    <row r="223" spans="1:10" ht="15.75" thickBot="1" x14ac:dyDescent="0.3">
      <c r="A223" s="73">
        <v>3</v>
      </c>
      <c r="B223" s="14" t="s">
        <v>513</v>
      </c>
      <c r="C223" s="14" t="s">
        <v>9</v>
      </c>
      <c r="D223" s="14" t="s">
        <v>128</v>
      </c>
      <c r="E223" s="22">
        <v>0</v>
      </c>
      <c r="F223" s="20"/>
      <c r="G223" s="21"/>
      <c r="H223" s="197"/>
      <c r="J223" s="19"/>
    </row>
    <row r="224" spans="1:10" ht="15.75" thickBot="1" x14ac:dyDescent="0.3">
      <c r="A224" s="73">
        <v>3</v>
      </c>
      <c r="B224" s="14" t="s">
        <v>514</v>
      </c>
      <c r="C224" s="14" t="s">
        <v>9</v>
      </c>
      <c r="D224" s="14" t="s">
        <v>128</v>
      </c>
      <c r="E224" s="22">
        <v>0</v>
      </c>
      <c r="F224" s="20"/>
      <c r="G224" s="21"/>
      <c r="H224" s="197"/>
      <c r="J224" s="19"/>
    </row>
    <row r="225" spans="1:10" ht="15.75" thickBot="1" x14ac:dyDescent="0.3">
      <c r="A225" s="73">
        <v>3</v>
      </c>
      <c r="B225" s="14" t="s">
        <v>515</v>
      </c>
      <c r="C225" s="14" t="s">
        <v>9</v>
      </c>
      <c r="D225" s="14" t="s">
        <v>128</v>
      </c>
      <c r="E225" s="22">
        <v>0</v>
      </c>
      <c r="F225" s="20"/>
      <c r="G225" s="21"/>
      <c r="H225" s="197"/>
      <c r="J225" s="19"/>
    </row>
    <row r="226" spans="1:10" ht="15.75" thickBot="1" x14ac:dyDescent="0.3">
      <c r="A226" s="73">
        <v>3</v>
      </c>
      <c r="B226" s="14" t="s">
        <v>516</v>
      </c>
      <c r="C226" s="14" t="s">
        <v>9</v>
      </c>
      <c r="D226" s="14" t="s">
        <v>128</v>
      </c>
      <c r="E226" s="28">
        <v>2.128080723687633E-2</v>
      </c>
      <c r="F226" s="20"/>
      <c r="G226" s="21"/>
      <c r="H226" s="197"/>
      <c r="J226" s="19"/>
    </row>
    <row r="227" spans="1:10" ht="15.75" thickBot="1" x14ac:dyDescent="0.3">
      <c r="A227" s="73">
        <v>3</v>
      </c>
      <c r="B227" s="14" t="s">
        <v>517</v>
      </c>
      <c r="C227" s="14" t="s">
        <v>9</v>
      </c>
      <c r="D227" s="14" t="s">
        <v>128</v>
      </c>
      <c r="E227" s="22">
        <v>0</v>
      </c>
      <c r="F227" s="20"/>
      <c r="G227" s="21"/>
      <c r="H227" s="197"/>
      <c r="J227" s="19"/>
    </row>
    <row r="228" spans="1:10" ht="15.75" thickBot="1" x14ac:dyDescent="0.3">
      <c r="A228" s="73">
        <v>3</v>
      </c>
      <c r="B228" s="14" t="s">
        <v>518</v>
      </c>
      <c r="C228" s="14" t="s">
        <v>9</v>
      </c>
      <c r="D228" s="14" t="s">
        <v>128</v>
      </c>
      <c r="E228" s="22">
        <v>0</v>
      </c>
      <c r="F228" s="20"/>
      <c r="G228" s="21"/>
      <c r="H228" s="197"/>
      <c r="J228" s="19"/>
    </row>
    <row r="229" spans="1:10" ht="15.75" thickBot="1" x14ac:dyDescent="0.3">
      <c r="A229" s="73">
        <v>3</v>
      </c>
      <c r="B229" s="14" t="s">
        <v>519</v>
      </c>
      <c r="C229" s="14" t="s">
        <v>9</v>
      </c>
      <c r="D229" s="14" t="s">
        <v>128</v>
      </c>
      <c r="E229" s="22">
        <v>0</v>
      </c>
      <c r="F229" s="20"/>
      <c r="G229" s="21"/>
      <c r="H229" s="197"/>
      <c r="J229" s="19"/>
    </row>
    <row r="230" spans="1:10" ht="15.75" thickBot="1" x14ac:dyDescent="0.3">
      <c r="A230" s="73">
        <v>3</v>
      </c>
      <c r="B230" s="14" t="s">
        <v>520</v>
      </c>
      <c r="C230" s="14" t="s">
        <v>9</v>
      </c>
      <c r="D230" s="14" t="s">
        <v>128</v>
      </c>
      <c r="E230" s="28">
        <v>1.06404036184382E-2</v>
      </c>
      <c r="F230" s="20"/>
      <c r="G230" s="21"/>
      <c r="H230" s="197"/>
      <c r="J230" s="19"/>
    </row>
    <row r="231" spans="1:10" ht="15.75" thickBot="1" x14ac:dyDescent="0.3">
      <c r="A231" s="73">
        <v>3</v>
      </c>
      <c r="B231" s="14" t="s">
        <v>521</v>
      </c>
      <c r="C231" s="14" t="s">
        <v>9</v>
      </c>
      <c r="D231" s="14" t="s">
        <v>128</v>
      </c>
      <c r="E231" s="29">
        <f>0.0496055616691587+0.0117795442099697+0.0200039588026638+0.0625655732764164+0.0510739373685032</f>
        <v>0.19502857532671181</v>
      </c>
      <c r="F231" s="20"/>
      <c r="G231" s="21"/>
      <c r="H231" s="197"/>
      <c r="J231" s="19"/>
    </row>
    <row r="232" spans="1:10" ht="15.75" thickBot="1" x14ac:dyDescent="0.3">
      <c r="A232" s="73">
        <v>3</v>
      </c>
      <c r="B232" s="14" t="s">
        <v>522</v>
      </c>
      <c r="C232" s="14" t="s">
        <v>9</v>
      </c>
      <c r="D232" s="14" t="s">
        <v>128</v>
      </c>
      <c r="E232" s="29">
        <v>4.2561614473752664E-5</v>
      </c>
      <c r="F232" s="20"/>
      <c r="G232" s="21"/>
      <c r="H232" s="197"/>
      <c r="J232" s="19"/>
    </row>
    <row r="233" spans="1:10" ht="15.75" thickBot="1" x14ac:dyDescent="0.3">
      <c r="A233" s="73">
        <v>3</v>
      </c>
      <c r="B233" s="14" t="s">
        <v>523</v>
      </c>
      <c r="C233" s="14" t="s">
        <v>9</v>
      </c>
      <c r="D233" s="14" t="s">
        <v>128</v>
      </c>
      <c r="E233" s="22">
        <v>0</v>
      </c>
      <c r="F233" s="20"/>
      <c r="G233" s="21"/>
      <c r="H233" s="197"/>
      <c r="J233" s="19"/>
    </row>
    <row r="234" spans="1:10" ht="15.75" thickBot="1" x14ac:dyDescent="0.3">
      <c r="A234" s="73">
        <v>3</v>
      </c>
      <c r="B234" s="14" t="s">
        <v>524</v>
      </c>
      <c r="C234" s="14" t="s">
        <v>9</v>
      </c>
      <c r="D234" s="14" t="s">
        <v>128</v>
      </c>
      <c r="E234" s="22">
        <v>0</v>
      </c>
      <c r="F234" s="20"/>
      <c r="G234" s="21"/>
      <c r="H234" s="197"/>
      <c r="J234" s="19"/>
    </row>
    <row r="235" spans="1:10" ht="15.75" thickBot="1" x14ac:dyDescent="0.3">
      <c r="A235" s="73">
        <v>3</v>
      </c>
      <c r="B235" s="14" t="s">
        <v>525</v>
      </c>
      <c r="C235" s="14" t="s">
        <v>9</v>
      </c>
      <c r="D235" s="14" t="s">
        <v>128</v>
      </c>
      <c r="E235" s="22">
        <v>0</v>
      </c>
      <c r="F235" s="20"/>
      <c r="G235" s="21"/>
      <c r="H235" s="197"/>
      <c r="J235" s="19"/>
    </row>
    <row r="236" spans="1:10" ht="15.75" thickBot="1" x14ac:dyDescent="0.3">
      <c r="A236" s="73">
        <v>3</v>
      </c>
      <c r="B236" s="14" t="s">
        <v>526</v>
      </c>
      <c r="C236" s="14" t="s">
        <v>9</v>
      </c>
      <c r="D236" s="14" t="s">
        <v>128</v>
      </c>
      <c r="E236" s="22">
        <v>0</v>
      </c>
      <c r="F236" s="20"/>
      <c r="G236" s="21"/>
      <c r="H236" s="197"/>
      <c r="J236" s="19"/>
    </row>
    <row r="237" spans="1:10" ht="15.75" thickBot="1" x14ac:dyDescent="0.3">
      <c r="A237" s="73">
        <v>3</v>
      </c>
      <c r="B237" s="14" t="s">
        <v>527</v>
      </c>
      <c r="C237" s="14" t="s">
        <v>9</v>
      </c>
      <c r="D237" s="14" t="s">
        <v>128</v>
      </c>
      <c r="E237" s="22">
        <v>0</v>
      </c>
      <c r="F237" s="20"/>
      <c r="G237" s="21"/>
      <c r="H237" s="197"/>
      <c r="J237" s="19"/>
    </row>
    <row r="238" spans="1:10" ht="15.75" thickBot="1" x14ac:dyDescent="0.3">
      <c r="A238" s="73">
        <v>3</v>
      </c>
      <c r="B238" s="14" t="s">
        <v>528</v>
      </c>
      <c r="C238" s="14" t="s">
        <v>9</v>
      </c>
      <c r="D238" s="14" t="s">
        <v>128</v>
      </c>
      <c r="E238" s="22">
        <v>0</v>
      </c>
      <c r="F238" s="20"/>
      <c r="G238" s="21"/>
      <c r="H238" s="197"/>
      <c r="J238" s="19"/>
    </row>
    <row r="239" spans="1:10" ht="15.75" thickBot="1" x14ac:dyDescent="0.3">
      <c r="A239" s="73">
        <v>3</v>
      </c>
      <c r="B239" s="14" t="s">
        <v>529</v>
      </c>
      <c r="C239" s="14" t="s">
        <v>9</v>
      </c>
      <c r="D239" s="14" t="s">
        <v>128</v>
      </c>
      <c r="E239" s="22">
        <v>0</v>
      </c>
      <c r="F239" s="20"/>
      <c r="G239" s="21"/>
      <c r="H239" s="197"/>
      <c r="J239" s="19"/>
    </row>
    <row r="240" spans="1:10" ht="15.75" thickBot="1" x14ac:dyDescent="0.3">
      <c r="A240" s="73">
        <v>3</v>
      </c>
      <c r="B240" s="14" t="s">
        <v>530</v>
      </c>
      <c r="C240" s="14" t="s">
        <v>9</v>
      </c>
      <c r="D240" s="14" t="s">
        <v>128</v>
      </c>
      <c r="E240" s="22">
        <v>0</v>
      </c>
      <c r="F240" s="20"/>
      <c r="G240" s="21"/>
      <c r="H240" s="197"/>
      <c r="J240" s="19"/>
    </row>
    <row r="241" spans="1:10" ht="15.75" thickBot="1" x14ac:dyDescent="0.3">
      <c r="A241" s="73">
        <v>3</v>
      </c>
      <c r="B241" s="14" t="s">
        <v>531</v>
      </c>
      <c r="C241" s="14" t="s">
        <v>9</v>
      </c>
      <c r="D241" s="14" t="s">
        <v>128</v>
      </c>
      <c r="E241" s="22">
        <v>0</v>
      </c>
      <c r="F241" s="20"/>
      <c r="G241" s="21"/>
      <c r="H241" s="197"/>
      <c r="J241" s="19"/>
    </row>
    <row r="242" spans="1:10" ht="15.75" thickBot="1" x14ac:dyDescent="0.3">
      <c r="A242" s="73">
        <v>3</v>
      </c>
      <c r="B242" s="112" t="s">
        <v>532</v>
      </c>
      <c r="C242" s="14" t="s">
        <v>9</v>
      </c>
      <c r="D242" s="14" t="s">
        <v>128</v>
      </c>
      <c r="E242" s="113">
        <f>SUM(E127:E241)</f>
        <v>2.9438057048454369</v>
      </c>
      <c r="F242" s="114">
        <v>3.1675</v>
      </c>
      <c r="G242" s="115">
        <f>E242-F242</f>
        <v>-0.22369429515456307</v>
      </c>
      <c r="H242" s="198"/>
      <c r="J242" s="19"/>
    </row>
    <row r="243" spans="1:10" x14ac:dyDescent="0.25">
      <c r="A243" s="51">
        <v>3</v>
      </c>
      <c r="B243" s="52" t="s">
        <v>229</v>
      </c>
      <c r="C243" s="52" t="s">
        <v>9</v>
      </c>
      <c r="D243" s="52" t="s">
        <v>230</v>
      </c>
      <c r="E243" s="116">
        <v>0.25683216830777861</v>
      </c>
      <c r="F243" s="99"/>
      <c r="G243" s="100"/>
      <c r="H243" s="180" t="s">
        <v>533</v>
      </c>
      <c r="J243" s="19"/>
    </row>
    <row r="244" spans="1:10" x14ac:dyDescent="0.25">
      <c r="A244" s="56">
        <v>3</v>
      </c>
      <c r="B244" s="47" t="s">
        <v>534</v>
      </c>
      <c r="C244" s="47" t="s">
        <v>9</v>
      </c>
      <c r="D244" s="47" t="s">
        <v>230</v>
      </c>
      <c r="E244" s="48">
        <v>0.49523015843536683</v>
      </c>
      <c r="F244" s="96"/>
      <c r="G244" s="97"/>
      <c r="H244" s="181"/>
      <c r="J244" s="19"/>
    </row>
    <row r="245" spans="1:10" x14ac:dyDescent="0.25">
      <c r="A245" s="56">
        <v>3</v>
      </c>
      <c r="B245" s="47" t="s">
        <v>535</v>
      </c>
      <c r="C245" s="47" t="s">
        <v>9</v>
      </c>
      <c r="D245" s="47" t="s">
        <v>230</v>
      </c>
      <c r="E245" s="48">
        <v>17.34281749450701</v>
      </c>
      <c r="F245" s="96"/>
      <c r="G245" s="97"/>
      <c r="H245" s="181"/>
      <c r="J245" s="19"/>
    </row>
    <row r="246" spans="1:10" x14ac:dyDescent="0.25">
      <c r="A246" s="56">
        <v>3</v>
      </c>
      <c r="B246" s="47" t="s">
        <v>536</v>
      </c>
      <c r="C246" s="47" t="s">
        <v>9</v>
      </c>
      <c r="D246" s="47" t="s">
        <v>230</v>
      </c>
      <c r="E246" s="48">
        <v>3.0000027431689991</v>
      </c>
      <c r="F246" s="96"/>
      <c r="G246" s="97"/>
      <c r="H246" s="181"/>
      <c r="J246" s="19"/>
    </row>
    <row r="247" spans="1:10" x14ac:dyDescent="0.25">
      <c r="A247" s="56">
        <v>3</v>
      </c>
      <c r="B247" s="47" t="s">
        <v>537</v>
      </c>
      <c r="C247" s="47" t="s">
        <v>9</v>
      </c>
      <c r="D247" s="47" t="s">
        <v>230</v>
      </c>
      <c r="E247" s="48">
        <f>5.57381259394908+27.8385651119675</f>
        <v>33.412377705916583</v>
      </c>
      <c r="F247" s="96"/>
      <c r="G247" s="97"/>
      <c r="H247" s="181"/>
      <c r="J247" s="19"/>
    </row>
    <row r="248" spans="1:10" x14ac:dyDescent="0.25">
      <c r="A248" s="56">
        <v>3</v>
      </c>
      <c r="B248" s="47" t="s">
        <v>538</v>
      </c>
      <c r="C248" s="47" t="s">
        <v>9</v>
      </c>
      <c r="D248" s="47" t="s">
        <v>230</v>
      </c>
      <c r="E248" s="48">
        <v>6.0651551805327362</v>
      </c>
      <c r="F248" s="96"/>
      <c r="G248" s="97"/>
      <c r="H248" s="181"/>
      <c r="J248" s="19"/>
    </row>
    <row r="249" spans="1:10" x14ac:dyDescent="0.25">
      <c r="A249" s="56">
        <v>3</v>
      </c>
      <c r="B249" s="47" t="s">
        <v>234</v>
      </c>
      <c r="C249" s="47" t="s">
        <v>9</v>
      </c>
      <c r="D249" s="47" t="s">
        <v>230</v>
      </c>
      <c r="E249" s="48">
        <v>155.2218230307821</v>
      </c>
      <c r="F249" s="96"/>
      <c r="G249" s="97"/>
      <c r="H249" s="181"/>
      <c r="J249" s="19"/>
    </row>
    <row r="250" spans="1:10" x14ac:dyDescent="0.25">
      <c r="A250" s="56">
        <v>3</v>
      </c>
      <c r="B250" s="47" t="s">
        <v>235</v>
      </c>
      <c r="C250" s="47" t="s">
        <v>9</v>
      </c>
      <c r="D250" s="47" t="s">
        <v>230</v>
      </c>
      <c r="E250" s="48">
        <v>209.15792444530442</v>
      </c>
      <c r="F250" s="96"/>
      <c r="G250" s="97"/>
      <c r="H250" s="181"/>
      <c r="J250" s="19"/>
    </row>
    <row r="251" spans="1:10" x14ac:dyDescent="0.25">
      <c r="A251" s="56">
        <v>3</v>
      </c>
      <c r="B251" s="47" t="s">
        <v>539</v>
      </c>
      <c r="C251" s="47" t="s">
        <v>9</v>
      </c>
      <c r="D251" s="47" t="s">
        <v>230</v>
      </c>
      <c r="E251" s="48">
        <v>7.0756349645103516</v>
      </c>
      <c r="F251" s="96"/>
      <c r="G251" s="97"/>
      <c r="H251" s="181"/>
      <c r="J251" s="19"/>
    </row>
    <row r="252" spans="1:10" x14ac:dyDescent="0.25">
      <c r="A252" s="56">
        <v>3</v>
      </c>
      <c r="B252" s="47" t="s">
        <v>237</v>
      </c>
      <c r="C252" s="47" t="s">
        <v>9</v>
      </c>
      <c r="D252" s="47" t="s">
        <v>230</v>
      </c>
      <c r="E252" s="48">
        <v>0.38093136836541686</v>
      </c>
      <c r="F252" s="96"/>
      <c r="G252" s="97"/>
      <c r="H252" s="181"/>
      <c r="J252" s="19"/>
    </row>
    <row r="253" spans="1:10" x14ac:dyDescent="0.25">
      <c r="A253" s="56">
        <v>3</v>
      </c>
      <c r="B253" s="47" t="s">
        <v>540</v>
      </c>
      <c r="C253" s="47" t="s">
        <v>9</v>
      </c>
      <c r="D253" s="47" t="s">
        <v>230</v>
      </c>
      <c r="E253" s="48">
        <v>3.4586252602870702</v>
      </c>
      <c r="F253" s="96"/>
      <c r="G253" s="97"/>
      <c r="H253" s="181"/>
      <c r="J253" s="19"/>
    </row>
    <row r="254" spans="1:10" x14ac:dyDescent="0.25">
      <c r="A254" s="56">
        <v>3</v>
      </c>
      <c r="B254" s="47" t="s">
        <v>239</v>
      </c>
      <c r="C254" s="47" t="s">
        <v>9</v>
      </c>
      <c r="D254" s="47" t="s">
        <v>230</v>
      </c>
      <c r="E254" s="48">
        <v>8.7879857822993905</v>
      </c>
      <c r="F254" s="96"/>
      <c r="G254" s="97"/>
      <c r="H254" s="181"/>
      <c r="J254" s="19"/>
    </row>
    <row r="255" spans="1:10" x14ac:dyDescent="0.25">
      <c r="A255" s="56">
        <v>3</v>
      </c>
      <c r="B255" s="47" t="s">
        <v>240</v>
      </c>
      <c r="C255" s="47" t="s">
        <v>9</v>
      </c>
      <c r="D255" s="47" t="s">
        <v>230</v>
      </c>
      <c r="E255" s="48">
        <v>0.40900349315332957</v>
      </c>
      <c r="F255" s="96"/>
      <c r="G255" s="97"/>
      <c r="H255" s="181"/>
      <c r="J255" s="19"/>
    </row>
    <row r="256" spans="1:10" ht="21.95" customHeight="1" x14ac:dyDescent="0.25">
      <c r="A256" s="56">
        <v>3</v>
      </c>
      <c r="B256" s="47" t="s">
        <v>241</v>
      </c>
      <c r="C256" s="47" t="s">
        <v>9</v>
      </c>
      <c r="D256" s="47" t="s">
        <v>230</v>
      </c>
      <c r="E256" s="48">
        <v>2.9266919165942928</v>
      </c>
      <c r="F256" s="96"/>
      <c r="G256" s="97"/>
      <c r="H256" s="181"/>
      <c r="J256" s="19"/>
    </row>
    <row r="257" spans="1:10" ht="18.95" customHeight="1" x14ac:dyDescent="0.25">
      <c r="A257" s="56">
        <v>3</v>
      </c>
      <c r="B257" s="47" t="s">
        <v>242</v>
      </c>
      <c r="C257" s="47" t="s">
        <v>9</v>
      </c>
      <c r="D257" s="47" t="s">
        <v>230</v>
      </c>
      <c r="E257" s="48">
        <v>33.531785471949618</v>
      </c>
      <c r="F257" s="96"/>
      <c r="G257" s="97"/>
      <c r="H257" s="181"/>
      <c r="J257" s="19"/>
    </row>
    <row r="258" spans="1:10" x14ac:dyDescent="0.25">
      <c r="A258" s="56">
        <v>3</v>
      </c>
      <c r="B258" s="47" t="s">
        <v>243</v>
      </c>
      <c r="C258" s="47" t="s">
        <v>9</v>
      </c>
      <c r="D258" s="47" t="s">
        <v>230</v>
      </c>
      <c r="E258" s="48">
        <v>5.7651263756569797</v>
      </c>
      <c r="F258" s="96"/>
      <c r="G258" s="97"/>
      <c r="H258" s="181"/>
      <c r="J258" s="19"/>
    </row>
    <row r="259" spans="1:10" x14ac:dyDescent="0.25">
      <c r="A259" s="56">
        <v>3</v>
      </c>
      <c r="B259" s="47" t="s">
        <v>541</v>
      </c>
      <c r="C259" s="47" t="s">
        <v>9</v>
      </c>
      <c r="D259" s="47" t="s">
        <v>230</v>
      </c>
      <c r="E259" s="48">
        <v>0.68675475571964228</v>
      </c>
      <c r="F259" s="96"/>
      <c r="G259" s="97"/>
      <c r="H259" s="181"/>
      <c r="J259" s="19"/>
    </row>
    <row r="260" spans="1:10" ht="15.75" thickBot="1" x14ac:dyDescent="0.3">
      <c r="A260" s="74">
        <v>3</v>
      </c>
      <c r="B260" s="57" t="s">
        <v>542</v>
      </c>
      <c r="C260" s="80" t="s">
        <v>9</v>
      </c>
      <c r="D260" s="80" t="s">
        <v>230</v>
      </c>
      <c r="E260" s="86">
        <f>SUM(E243:E259)</f>
        <v>487.97470231549102</v>
      </c>
      <c r="F260" s="101">
        <v>397.26749999999998</v>
      </c>
      <c r="G260" s="86">
        <f>E260-F260</f>
        <v>90.707202315491031</v>
      </c>
      <c r="H260" s="199"/>
      <c r="J260" s="19"/>
    </row>
    <row r="261" spans="1:10" ht="75.75" thickBot="1" x14ac:dyDescent="0.3">
      <c r="A261" s="10">
        <v>3</v>
      </c>
      <c r="B261" s="11" t="s">
        <v>543</v>
      </c>
      <c r="C261" s="11" t="s">
        <v>9</v>
      </c>
      <c r="D261" s="11" t="s">
        <v>247</v>
      </c>
      <c r="E261" s="117">
        <v>101.75782613151861</v>
      </c>
      <c r="F261" s="118">
        <v>71.407000000000011</v>
      </c>
      <c r="G261" s="117">
        <f>E261-F261</f>
        <v>30.350826131518602</v>
      </c>
      <c r="H261" s="119" t="s">
        <v>544</v>
      </c>
      <c r="J261" s="19"/>
    </row>
    <row r="262" spans="1:10" x14ac:dyDescent="0.25">
      <c r="A262" s="51">
        <v>3</v>
      </c>
      <c r="B262" s="52" t="s">
        <v>229</v>
      </c>
      <c r="C262" s="52" t="s">
        <v>9</v>
      </c>
      <c r="D262" s="52" t="s">
        <v>249</v>
      </c>
      <c r="E262" s="53">
        <v>13.986077416673131</v>
      </c>
      <c r="F262" s="99"/>
      <c r="G262" s="100"/>
      <c r="H262" s="180" t="s">
        <v>545</v>
      </c>
      <c r="J262" s="19"/>
    </row>
    <row r="263" spans="1:10" x14ac:dyDescent="0.25">
      <c r="A263" s="56">
        <v>3</v>
      </c>
      <c r="B263" s="47" t="s">
        <v>248</v>
      </c>
      <c r="C263" s="47" t="s">
        <v>9</v>
      </c>
      <c r="D263" s="47" t="s">
        <v>249</v>
      </c>
      <c r="E263" s="124">
        <v>9.1672865877627699E-2</v>
      </c>
      <c r="F263" s="96"/>
      <c r="G263" s="97"/>
      <c r="H263" s="181"/>
      <c r="J263" s="19"/>
    </row>
    <row r="264" spans="1:10" x14ac:dyDescent="0.25">
      <c r="A264" s="56">
        <v>3</v>
      </c>
      <c r="B264" s="47" t="s">
        <v>246</v>
      </c>
      <c r="C264" s="47" t="s">
        <v>9</v>
      </c>
      <c r="D264" s="47" t="s">
        <v>249</v>
      </c>
      <c r="E264" s="48">
        <v>270.74091095434306</v>
      </c>
      <c r="F264" s="96"/>
      <c r="G264" s="97"/>
      <c r="H264" s="181"/>
      <c r="J264" s="19"/>
    </row>
    <row r="265" spans="1:10" x14ac:dyDescent="0.25">
      <c r="A265" s="56">
        <v>3</v>
      </c>
      <c r="B265" s="47" t="s">
        <v>254</v>
      </c>
      <c r="C265" s="47" t="s">
        <v>9</v>
      </c>
      <c r="D265" s="47" t="s">
        <v>249</v>
      </c>
      <c r="E265" s="48">
        <v>7.721431279850786</v>
      </c>
      <c r="F265" s="96"/>
      <c r="G265" s="97"/>
      <c r="H265" s="181"/>
      <c r="J265" s="19"/>
    </row>
    <row r="266" spans="1:10" x14ac:dyDescent="0.25">
      <c r="A266" s="56">
        <v>3</v>
      </c>
      <c r="B266" s="47" t="s">
        <v>546</v>
      </c>
      <c r="C266" s="47" t="s">
        <v>9</v>
      </c>
      <c r="D266" s="47" t="s">
        <v>249</v>
      </c>
      <c r="E266" s="48">
        <v>0</v>
      </c>
      <c r="F266" s="96"/>
      <c r="G266" s="97"/>
      <c r="H266" s="181"/>
      <c r="J266" s="19"/>
    </row>
    <row r="267" spans="1:10" x14ac:dyDescent="0.25">
      <c r="A267" s="56">
        <v>3</v>
      </c>
      <c r="B267" s="47" t="s">
        <v>547</v>
      </c>
      <c r="C267" s="47" t="s">
        <v>9</v>
      </c>
      <c r="D267" s="47" t="s">
        <v>249</v>
      </c>
      <c r="E267" s="48">
        <v>0</v>
      </c>
      <c r="F267" s="96"/>
      <c r="G267" s="97"/>
      <c r="H267" s="181"/>
      <c r="J267" s="19"/>
    </row>
    <row r="268" spans="1:10" x14ac:dyDescent="0.25">
      <c r="A268" s="56">
        <v>3</v>
      </c>
      <c r="B268" s="47" t="s">
        <v>255</v>
      </c>
      <c r="C268" s="47" t="s">
        <v>9</v>
      </c>
      <c r="D268" s="47" t="s">
        <v>249</v>
      </c>
      <c r="E268" s="48">
        <v>1.0529903632556838</v>
      </c>
      <c r="F268" s="96"/>
      <c r="G268" s="97"/>
      <c r="H268" s="181"/>
      <c r="J268" s="19"/>
    </row>
    <row r="269" spans="1:10" x14ac:dyDescent="0.25">
      <c r="A269" s="56">
        <v>3</v>
      </c>
      <c r="B269" s="47" t="s">
        <v>242</v>
      </c>
      <c r="C269" s="47" t="s">
        <v>9</v>
      </c>
      <c r="D269" s="47" t="s">
        <v>249</v>
      </c>
      <c r="E269" s="48">
        <v>6.0929474551273763</v>
      </c>
      <c r="F269" s="96"/>
      <c r="G269" s="97"/>
      <c r="H269" s="181"/>
      <c r="J269" s="19"/>
    </row>
    <row r="270" spans="1:10" x14ac:dyDescent="0.25">
      <c r="A270" s="56">
        <v>3</v>
      </c>
      <c r="B270" s="47" t="s">
        <v>256</v>
      </c>
      <c r="C270" s="47" t="s">
        <v>9</v>
      </c>
      <c r="D270" s="47" t="s">
        <v>249</v>
      </c>
      <c r="E270" s="48">
        <v>0</v>
      </c>
      <c r="F270" s="96"/>
      <c r="G270" s="97"/>
      <c r="H270" s="181"/>
      <c r="J270" s="19"/>
    </row>
    <row r="271" spans="1:10" x14ac:dyDescent="0.25">
      <c r="A271" s="56">
        <v>3</v>
      </c>
      <c r="B271" s="47" t="s">
        <v>548</v>
      </c>
      <c r="C271" s="47" t="s">
        <v>9</v>
      </c>
      <c r="D271" s="47" t="s">
        <v>249</v>
      </c>
      <c r="E271" s="48">
        <v>0</v>
      </c>
      <c r="F271" s="96"/>
      <c r="G271" s="97"/>
      <c r="H271" s="181"/>
      <c r="J271" s="19"/>
    </row>
    <row r="272" spans="1:10" x14ac:dyDescent="0.25">
      <c r="A272" s="56">
        <v>3</v>
      </c>
      <c r="B272" s="47" t="s">
        <v>257</v>
      </c>
      <c r="C272" s="47" t="s">
        <v>9</v>
      </c>
      <c r="D272" s="47" t="s">
        <v>249</v>
      </c>
      <c r="E272" s="48">
        <v>5.4626178548804152</v>
      </c>
      <c r="F272" s="96"/>
      <c r="G272" s="97"/>
      <c r="H272" s="181"/>
      <c r="J272" s="19"/>
    </row>
    <row r="273" spans="1:10" x14ac:dyDescent="0.25">
      <c r="A273" s="56">
        <v>3</v>
      </c>
      <c r="B273" s="47" t="s">
        <v>549</v>
      </c>
      <c r="C273" s="47" t="s">
        <v>9</v>
      </c>
      <c r="D273" s="47" t="s">
        <v>249</v>
      </c>
      <c r="E273" s="48">
        <v>0</v>
      </c>
      <c r="F273" s="96"/>
      <c r="G273" s="97"/>
      <c r="H273" s="181"/>
      <c r="J273" s="19"/>
    </row>
    <row r="274" spans="1:10" ht="15.75" thickBot="1" x14ac:dyDescent="0.3">
      <c r="A274" s="74">
        <v>3</v>
      </c>
      <c r="B274" s="57" t="s">
        <v>258</v>
      </c>
      <c r="C274" s="80" t="s">
        <v>9</v>
      </c>
      <c r="D274" s="80" t="s">
        <v>249</v>
      </c>
      <c r="E274" s="125">
        <f>SUM(E262:E273)</f>
        <v>305.14864819000809</v>
      </c>
      <c r="F274" s="126">
        <v>197.83750000000001</v>
      </c>
      <c r="G274" s="125">
        <f>E274-F274</f>
        <v>107.31114819000808</v>
      </c>
      <c r="H274" s="199"/>
      <c r="J274" s="19"/>
    </row>
    <row r="275" spans="1:10" ht="30" x14ac:dyDescent="0.25">
      <c r="A275" s="59">
        <v>3</v>
      </c>
      <c r="B275" s="46" t="s">
        <v>261</v>
      </c>
      <c r="C275" s="46" t="s">
        <v>262</v>
      </c>
      <c r="D275" s="46" t="s">
        <v>263</v>
      </c>
      <c r="E275" s="120">
        <v>2532.4701283684931</v>
      </c>
      <c r="F275" s="121"/>
      <c r="G275" s="122"/>
      <c r="H275" s="123" t="s">
        <v>550</v>
      </c>
      <c r="J275" s="19"/>
    </row>
    <row r="276" spans="1:10" ht="60" x14ac:dyDescent="0.25">
      <c r="A276" s="7">
        <v>3</v>
      </c>
      <c r="B276" s="8" t="s">
        <v>264</v>
      </c>
      <c r="C276" s="8" t="s">
        <v>262</v>
      </c>
      <c r="D276" s="8" t="s">
        <v>263</v>
      </c>
      <c r="E276" s="34">
        <v>33450.97</v>
      </c>
      <c r="F276" s="35"/>
      <c r="G276" s="36"/>
      <c r="H276" s="37" t="s">
        <v>551</v>
      </c>
      <c r="J276" s="19"/>
    </row>
    <row r="277" spans="1:10" ht="30" x14ac:dyDescent="0.25">
      <c r="A277" s="7">
        <v>3</v>
      </c>
      <c r="B277" s="8" t="s">
        <v>265</v>
      </c>
      <c r="C277" s="8" t="s">
        <v>262</v>
      </c>
      <c r="D277" s="8" t="s">
        <v>266</v>
      </c>
      <c r="E277" s="9">
        <v>957851.91383357812</v>
      </c>
      <c r="F277" s="35"/>
      <c r="G277" s="36"/>
      <c r="H277" s="37" t="s">
        <v>552</v>
      </c>
      <c r="J277" s="19"/>
    </row>
    <row r="278" spans="1:10" x14ac:dyDescent="0.25">
      <c r="A278" s="7">
        <v>3</v>
      </c>
      <c r="B278" s="8" t="s">
        <v>553</v>
      </c>
      <c r="C278" s="8" t="s">
        <v>262</v>
      </c>
      <c r="D278" s="8" t="s">
        <v>268</v>
      </c>
      <c r="E278" s="9">
        <v>15.29</v>
      </c>
      <c r="F278" s="35"/>
      <c r="G278" s="36"/>
      <c r="H278" s="195" t="s">
        <v>554</v>
      </c>
    </row>
    <row r="279" spans="1:10" x14ac:dyDescent="0.25">
      <c r="A279" s="7">
        <v>3</v>
      </c>
      <c r="B279" s="8" t="s">
        <v>555</v>
      </c>
      <c r="C279" s="8" t="s">
        <v>262</v>
      </c>
      <c r="D279" s="8" t="s">
        <v>556</v>
      </c>
      <c r="E279" s="9">
        <f>0.183303+199.429043525455</f>
        <v>199.612346525455</v>
      </c>
      <c r="F279" s="35"/>
      <c r="G279" s="36"/>
      <c r="H279" s="195"/>
    </row>
    <row r="280" spans="1:10" ht="57" customHeight="1" x14ac:dyDescent="0.25">
      <c r="A280" s="7">
        <v>3</v>
      </c>
      <c r="B280" s="8" t="s">
        <v>271</v>
      </c>
      <c r="C280" s="8" t="s">
        <v>262</v>
      </c>
      <c r="D280" s="8" t="s">
        <v>557</v>
      </c>
      <c r="E280" s="9">
        <f>93.49+0.11+18.43</f>
        <v>112.03</v>
      </c>
      <c r="F280" s="35"/>
      <c r="G280" s="36"/>
      <c r="H280" s="195"/>
    </row>
    <row r="281" spans="1:10" ht="57" customHeight="1" x14ac:dyDescent="0.25">
      <c r="A281" s="7">
        <v>3</v>
      </c>
      <c r="B281" s="8" t="s">
        <v>273</v>
      </c>
      <c r="C281" s="8" t="s">
        <v>262</v>
      </c>
      <c r="D281" s="8" t="s">
        <v>274</v>
      </c>
      <c r="E281" s="34">
        <v>111147.5010863585</v>
      </c>
      <c r="F281" s="35"/>
      <c r="G281" s="36"/>
      <c r="H281" s="195"/>
    </row>
    <row r="282" spans="1:10" ht="57" customHeight="1" x14ac:dyDescent="0.25">
      <c r="A282" s="7">
        <v>3</v>
      </c>
      <c r="B282" s="8" t="s">
        <v>275</v>
      </c>
      <c r="C282" s="8" t="s">
        <v>262</v>
      </c>
      <c r="D282" s="8" t="s">
        <v>276</v>
      </c>
      <c r="E282" s="34">
        <v>9613.4113140053141</v>
      </c>
      <c r="F282" s="35"/>
      <c r="G282" s="36"/>
      <c r="H282" s="195"/>
    </row>
    <row r="283" spans="1:10" ht="57" customHeight="1" x14ac:dyDescent="0.25">
      <c r="A283" s="7">
        <v>3</v>
      </c>
      <c r="B283" s="8" t="s">
        <v>277</v>
      </c>
      <c r="C283" s="8" t="s">
        <v>262</v>
      </c>
      <c r="D283" s="8" t="s">
        <v>278</v>
      </c>
      <c r="E283" s="34">
        <v>328289.68424803531</v>
      </c>
      <c r="F283" s="35"/>
      <c r="G283" s="36"/>
      <c r="H283" s="195"/>
    </row>
    <row r="284" spans="1:10" ht="81" customHeight="1" thickBot="1" x14ac:dyDescent="0.3">
      <c r="A284" s="38">
        <v>3</v>
      </c>
      <c r="B284" s="39" t="s">
        <v>279</v>
      </c>
      <c r="C284" s="39" t="s">
        <v>262</v>
      </c>
      <c r="D284" s="39" t="s">
        <v>280</v>
      </c>
      <c r="E284" s="40">
        <v>158185.51472232613</v>
      </c>
      <c r="F284" s="41"/>
      <c r="G284" s="42"/>
      <c r="H284" s="195"/>
    </row>
  </sheetData>
  <mergeCells count="12">
    <mergeCell ref="H278:H284"/>
    <mergeCell ref="H127:H242"/>
    <mergeCell ref="H243:H260"/>
    <mergeCell ref="H262:H274"/>
    <mergeCell ref="H100:H122"/>
    <mergeCell ref="H76:H99"/>
    <mergeCell ref="H2:H25"/>
    <mergeCell ref="H26:H49"/>
    <mergeCell ref="H50:H73"/>
    <mergeCell ref="F74:F75"/>
    <mergeCell ref="G74:G75"/>
    <mergeCell ref="H74:H75"/>
  </mergeCells>
  <conditionalFormatting sqref="G2:G74 G76:G1048576">
    <cfRule type="cellIs" dxfId="1" priority="1" stopIfTrue="1" operator="lessThan">
      <formula>0</formula>
    </cfRule>
    <cfRule type="cellIs" dxfId="0" priority="2" stopIfTrue="1" operator="greaterThan">
      <formula>0</formula>
    </cfRule>
  </conditionalFormatting>
  <pageMargins left="0.70000000000000007" right="0.70000000000000007" top="0.75" bottom="0.75" header="0.30000000000000004" footer="0.30000000000000004"/>
  <pageSetup paperSize="9" fitToWidth="0"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37c136-b8a0-44f4-b88b-28ba24326663">
      <Terms xmlns="http://schemas.microsoft.com/office/infopath/2007/PartnerControls"/>
    </lcf76f155ced4ddcb4097134ff3c332f>
    <TaxCatchAll xmlns="8c234ab4-2fe9-42a5-a8f6-c9d465a089f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EF671956DB6B4E8FD95612B03A0A42" ma:contentTypeVersion="15" ma:contentTypeDescription="Create a new document." ma:contentTypeScope="" ma:versionID="ccdc73c523cd6e4522aa55cc82c2a027">
  <xsd:schema xmlns:xsd="http://www.w3.org/2001/XMLSchema" xmlns:xs="http://www.w3.org/2001/XMLSchema" xmlns:p="http://schemas.microsoft.com/office/2006/metadata/properties" xmlns:ns2="8337c136-b8a0-44f4-b88b-28ba24326663" xmlns:ns3="8c234ab4-2fe9-42a5-a8f6-c9d465a089fe" targetNamespace="http://schemas.microsoft.com/office/2006/metadata/properties" ma:root="true" ma:fieldsID="fc588903beaea8db73312276877cfd40" ns2:_="" ns3:_="">
    <xsd:import namespace="8337c136-b8a0-44f4-b88b-28ba24326663"/>
    <xsd:import namespace="8c234ab4-2fe9-42a5-a8f6-c9d465a089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7c136-b8a0-44f4-b88b-28ba24326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f9d9be9-3bb3-49ba-86d6-2988e06a4b66"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234ab4-2fe9-42a5-a8f6-c9d465a089f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2bc26fb-e66a-43d7-a9a4-6888c0573f97}" ma:internalName="TaxCatchAll" ma:showField="CatchAllData" ma:web="8c234ab4-2fe9-42a5-a8f6-c9d465a089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C7DB8-6550-44DF-9A18-E7A84A7A82B1}">
  <ds:schemaRefs>
    <ds:schemaRef ds:uri="http://schemas.microsoft.com/office/2006/metadata/properties"/>
    <ds:schemaRef ds:uri="http://schemas.microsoft.com/office/infopath/2007/PartnerControls"/>
    <ds:schemaRef ds:uri="8337c136-b8a0-44f4-b88b-28ba24326663"/>
    <ds:schemaRef ds:uri="8c234ab4-2fe9-42a5-a8f6-c9d465a089fe"/>
  </ds:schemaRefs>
</ds:datastoreItem>
</file>

<file path=customXml/itemProps2.xml><?xml version="1.0" encoding="utf-8"?>
<ds:datastoreItem xmlns:ds="http://schemas.openxmlformats.org/officeDocument/2006/customXml" ds:itemID="{1E20BB63-048B-4F2F-ABFD-1A3758F2C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7c136-b8a0-44f4-b88b-28ba24326663"/>
    <ds:schemaRef ds:uri="8c234ab4-2fe9-42a5-a8f6-c9d465a08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3F810F-B5E6-4CB9-BA20-59AA41CF6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FY_24_25_Emissions_Performance</vt:lpstr>
      <vt:lpstr>FY_23_24_Emission_Performance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Jones</dc:creator>
  <cp:keywords/>
  <dc:description/>
  <cp:lastModifiedBy>Ellis Afek</cp:lastModifiedBy>
  <cp:revision/>
  <dcterms:created xsi:type="dcterms:W3CDTF">2024-08-29T15:02:37Z</dcterms:created>
  <dcterms:modified xsi:type="dcterms:W3CDTF">2025-10-02T10:16:55Z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930649-4d26-47b0-88a0-34c30bc6af72_Enabled">
    <vt:lpwstr>true</vt:lpwstr>
  </property>
  <property fmtid="{D5CDD505-2E9C-101B-9397-08002B2CF9AE}" pid="3" name="MSIP_Label_e7930649-4d26-47b0-88a0-34c30bc6af72_SetDate">
    <vt:lpwstr>2024-08-29T15:03:22Z</vt:lpwstr>
  </property>
  <property fmtid="{D5CDD505-2E9C-101B-9397-08002B2CF9AE}" pid="4" name="MSIP_Label_e7930649-4d26-47b0-88a0-34c30bc6af72_Method">
    <vt:lpwstr>Privileged</vt:lpwstr>
  </property>
  <property fmtid="{D5CDD505-2E9C-101B-9397-08002B2CF9AE}" pid="5" name="MSIP_Label_e7930649-4d26-47b0-88a0-34c30bc6af72_Name">
    <vt:lpwstr>UTIL-Confidential-Luxion</vt:lpwstr>
  </property>
  <property fmtid="{D5CDD505-2E9C-101B-9397-08002B2CF9AE}" pid="6" name="MSIP_Label_e7930649-4d26-47b0-88a0-34c30bc6af72_SiteId">
    <vt:lpwstr>a3c59605-97cd-43bc-8505-bffa3ccac4aa</vt:lpwstr>
  </property>
  <property fmtid="{D5CDD505-2E9C-101B-9397-08002B2CF9AE}" pid="7" name="MSIP_Label_e7930649-4d26-47b0-88a0-34c30bc6af72_ActionId">
    <vt:lpwstr>d3db30e0-46ec-4238-9df3-5df475fed6fe</vt:lpwstr>
  </property>
  <property fmtid="{D5CDD505-2E9C-101B-9397-08002B2CF9AE}" pid="8" name="MSIP_Label_e7930649-4d26-47b0-88a0-34c30bc6af72_ContentBits">
    <vt:lpwstr>0</vt:lpwstr>
  </property>
  <property fmtid="{D5CDD505-2E9C-101B-9397-08002B2CF9AE}" pid="9" name="ContentTypeId">
    <vt:lpwstr>0x010100E0EF671956DB6B4E8FD95612B03A0A42</vt:lpwstr>
  </property>
  <property fmtid="{D5CDD505-2E9C-101B-9397-08002B2CF9AE}" pid="10" name="MediaServiceImageTags">
    <vt:lpwstr/>
  </property>
</Properties>
</file>